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\\HOMER\Planejamento\_Projetos 2018\Secretarias\Educação e Cultura\Quadra Esportiva com vestiários Luiz de Oliveira\REPROGRAMAÇÃO\LICITAÇÃO\Nova pasta\"/>
    </mc:Choice>
  </mc:AlternateContent>
  <xr:revisionPtr revIDLastSave="0" documentId="10_ncr:8100000_{07F1D047-131D-42B7-BD26-957CD5EB8BBE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82" i="1" l="1"/>
  <c r="J182" i="1" s="1"/>
  <c r="I181" i="1"/>
  <c r="J181" i="1" s="1"/>
  <c r="I179" i="1"/>
  <c r="J179" i="1" s="1"/>
  <c r="I178" i="1"/>
  <c r="J178" i="1" s="1"/>
  <c r="I177" i="1"/>
  <c r="J177" i="1" s="1"/>
  <c r="I175" i="1"/>
  <c r="J175" i="1" s="1"/>
  <c r="I174" i="1"/>
  <c r="J174" i="1" s="1"/>
  <c r="I173" i="1"/>
  <c r="J173" i="1" s="1"/>
  <c r="I172" i="1"/>
  <c r="J172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2" i="1"/>
  <c r="J152" i="1" s="1"/>
  <c r="I151" i="1"/>
  <c r="J151" i="1" s="1"/>
  <c r="I150" i="1"/>
  <c r="J150" i="1" s="1"/>
  <c r="I149" i="1"/>
  <c r="J149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7" i="1"/>
  <c r="J127" i="1" s="1"/>
  <c r="I126" i="1"/>
  <c r="J126" i="1" s="1"/>
  <c r="I125" i="1"/>
  <c r="J125" i="1" s="1"/>
  <c r="I124" i="1"/>
  <c r="J124" i="1" s="1"/>
  <c r="I123" i="1"/>
  <c r="J123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2" i="1"/>
  <c r="J92" i="1" s="1"/>
  <c r="I91" i="1"/>
  <c r="J91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1" i="1"/>
  <c r="J81" i="1" s="1"/>
  <c r="I80" i="1"/>
  <c r="J80" i="1" s="1"/>
  <c r="I79" i="1"/>
  <c r="J79" i="1" s="1"/>
  <c r="I78" i="1"/>
  <c r="J78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6" i="1"/>
  <c r="J66" i="1" s="1"/>
  <c r="I65" i="1"/>
  <c r="J65" i="1" s="1"/>
  <c r="I64" i="1"/>
  <c r="J64" i="1" s="1"/>
  <c r="I63" i="1"/>
  <c r="J63" i="1" s="1"/>
  <c r="I62" i="1"/>
  <c r="J62" i="1" s="1"/>
  <c r="I59" i="1"/>
  <c r="J59" i="1" s="1"/>
  <c r="I58" i="1"/>
  <c r="J58" i="1" s="1"/>
  <c r="I57" i="1"/>
  <c r="J57" i="1" s="1"/>
  <c r="I56" i="1"/>
  <c r="J56" i="1" s="1"/>
  <c r="I54" i="1"/>
  <c r="J54" i="1" s="1"/>
  <c r="J53" i="1" s="1"/>
  <c r="I52" i="1"/>
  <c r="J52" i="1" s="1"/>
  <c r="I51" i="1"/>
  <c r="J51" i="1" s="1"/>
  <c r="I49" i="1"/>
  <c r="J49" i="1" s="1"/>
  <c r="J48" i="1" s="1"/>
  <c r="I47" i="1"/>
  <c r="J47" i="1" s="1"/>
  <c r="I46" i="1"/>
  <c r="J46" i="1" s="1"/>
  <c r="I45" i="1"/>
  <c r="J45" i="1" s="1"/>
  <c r="I43" i="1"/>
  <c r="J43" i="1" s="1"/>
  <c r="I42" i="1"/>
  <c r="J42" i="1" s="1"/>
  <c r="I41" i="1"/>
  <c r="J41" i="1" s="1"/>
  <c r="I40" i="1"/>
  <c r="J40" i="1" s="1"/>
  <c r="I37" i="1"/>
  <c r="J37" i="1" s="1"/>
  <c r="J36" i="1" s="1"/>
  <c r="I35" i="1"/>
  <c r="J35" i="1" s="1"/>
  <c r="J34" i="1" s="1"/>
  <c r="I32" i="1"/>
  <c r="J32" i="1" s="1"/>
  <c r="I31" i="1"/>
  <c r="J31" i="1" s="1"/>
  <c r="I30" i="1"/>
  <c r="J30" i="1" s="1"/>
  <c r="J29" i="1" s="1"/>
  <c r="I28" i="1"/>
  <c r="J28" i="1" s="1"/>
  <c r="I27" i="1"/>
  <c r="J27" i="1" s="1"/>
  <c r="I26" i="1"/>
  <c r="J26" i="1" s="1"/>
  <c r="I25" i="1"/>
  <c r="J25" i="1" s="1"/>
  <c r="I23" i="1"/>
  <c r="J23" i="1" s="1"/>
  <c r="I22" i="1"/>
  <c r="J22" i="1" s="1"/>
  <c r="I21" i="1"/>
  <c r="J21" i="1" s="1"/>
  <c r="I20" i="1"/>
  <c r="J20" i="1" s="1"/>
  <c r="I17" i="1"/>
  <c r="J17" i="1" s="1"/>
  <c r="I16" i="1"/>
  <c r="J16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J176" i="1" l="1"/>
  <c r="J61" i="1"/>
  <c r="J60" i="1" s="1"/>
  <c r="J33" i="1"/>
  <c r="J15" i="1"/>
  <c r="J19" i="1"/>
  <c r="J108" i="1"/>
  <c r="J129" i="1"/>
  <c r="J160" i="1"/>
  <c r="J39" i="1"/>
  <c r="J44" i="1"/>
  <c r="J50" i="1"/>
  <c r="J67" i="1"/>
  <c r="J77" i="1"/>
  <c r="J82" i="1"/>
  <c r="J93" i="1"/>
  <c r="J148" i="1"/>
  <c r="J153" i="1"/>
  <c r="J5" i="1"/>
  <c r="J24" i="1"/>
  <c r="J18" i="1" s="1"/>
  <c r="J55" i="1"/>
  <c r="J101" i="1"/>
  <c r="J140" i="1"/>
  <c r="J171" i="1"/>
  <c r="J90" i="1"/>
  <c r="J122" i="1"/>
  <c r="J180" i="1"/>
  <c r="J170" i="1"/>
  <c r="J128" i="1" l="1"/>
  <c r="J89" i="1"/>
  <c r="J76" i="1"/>
  <c r="J38" i="1"/>
  <c r="H183" i="1" l="1"/>
</calcChain>
</file>

<file path=xl/sharedStrings.xml><?xml version="1.0" encoding="utf-8"?>
<sst xmlns="http://schemas.openxmlformats.org/spreadsheetml/2006/main" count="936" uniqueCount="535">
  <si>
    <t>11.2.1</t>
  </si>
  <si>
    <t>ASTU - ASSENTAMENTO DE TUBOS E PECAS</t>
  </si>
  <si>
    <t>11.2.2</t>
  </si>
  <si>
    <t>11.2.3</t>
  </si>
  <si>
    <t>11.2.4</t>
  </si>
  <si>
    <t>11.2.5</t>
  </si>
  <si>
    <t>11.2.6</t>
  </si>
  <si>
    <t>INSTALAÇÃO SANITÁRIA</t>
  </si>
  <si>
    <t>227</t>
  </si>
  <si>
    <t>Fornecimento e instalação de lona plástica em laje de piso da quadra, espessura 150 micras</t>
  </si>
  <si>
    <t>72112</t>
  </si>
  <si>
    <t>SERVIÇOS COMPLEMENTARES</t>
  </si>
  <si>
    <t>1.1</t>
  </si>
  <si>
    <t>1.2</t>
  </si>
  <si>
    <t>72929</t>
  </si>
  <si>
    <t>1.3</t>
  </si>
  <si>
    <t>1.4</t>
  </si>
  <si>
    <t>Saboneteira Linha Excellence, código 7009, Melhoramentos ou equivalente (REFERÊNCIA TCPO 10820.8.6.1)</t>
  </si>
  <si>
    <t>Placa de sinalização em PVC, fotoluminescente, "Saída de emergência"</t>
  </si>
  <si>
    <t>1.5</t>
  </si>
  <si>
    <t>1.6</t>
  </si>
  <si>
    <t>1.7</t>
  </si>
  <si>
    <t>ALVENARIA DE VEDAÇÃO DE BLOCOS CERÂMICOS FURADOS NA HORIZONTAL DE 9X19X19CM (ESPESSURA 9CM) DE PAREDES COM ÁREA LÍQUIDA MAIOR OU IGUAL A 6M² COM VÃOS E ARGAMASSA DE ASSENTAMENTO COM PREPARO EM BETONEIRA. AF_06/2014</t>
  </si>
  <si>
    <t>1.8</t>
  </si>
  <si>
    <t>1.9</t>
  </si>
  <si>
    <t>72262</t>
  </si>
  <si>
    <t>92791</t>
  </si>
  <si>
    <t>92793</t>
  </si>
  <si>
    <t>68053</t>
  </si>
  <si>
    <t>QUADRO DE DISTRIBUICAO DE ENERGIA DE EMBUTIR, EM CHAPA METALICA, PARA 24 DISJUNTORES TERMOMAGNETICOS MONOPOLARES, COM BARRAMENTO TRIFASICO E NEUTRO, FORNECIMENTO E INSTALACAO</t>
  </si>
  <si>
    <t>1</t>
  </si>
  <si>
    <t>2</t>
  </si>
  <si>
    <t>73752/001</t>
  </si>
  <si>
    <t>3</t>
  </si>
  <si>
    <t>CAIXAS E ACESSÓRIOS</t>
  </si>
  <si>
    <t>4</t>
  </si>
  <si>
    <t>5</t>
  </si>
  <si>
    <t>TUBO PVC, SERIE NORMAL, ESGOTO PREDIAL, DN 50 MM, FORNECIDO E INSTALADO EM PRUMADA DE ESGOTO SANITÁRIO OU VENTILAÇÃO. AF_12/2014</t>
  </si>
  <si>
    <t>6</t>
  </si>
  <si>
    <t>URBA - URBANIZAÇÃO</t>
  </si>
  <si>
    <t>7</t>
  </si>
  <si>
    <t>ELETRODUTO DE ACO GALVANIZADO ELETROLITICO DN 25MM (1), TIPO LEVE - FORNECIMENTO E INSTALACAO</t>
  </si>
  <si>
    <t>8</t>
  </si>
  <si>
    <t>9</t>
  </si>
  <si>
    <t>Próprio</t>
  </si>
  <si>
    <t>TOMADA BAIXA DE EMBUTIR (1 MÓDULO), 2P+T 20 A, INCLUINDO SUPORTE E PLACA - FORNECIMENTO E INSTALAÇÃO. AF_12/2015</t>
  </si>
  <si>
    <t>PLACA DE OBRA EM CHAPA DE ACO GALVANIZADO</t>
  </si>
  <si>
    <t>4.1.1</t>
  </si>
  <si>
    <t>94796</t>
  </si>
  <si>
    <t>C3579</t>
  </si>
  <si>
    <t>PINTURA ACRILICA DE FAIXAS DE DEMARCACAO EM QUADRA POLIESPORTIVA, 5 CM DE LARGURA</t>
  </si>
  <si>
    <t>Total Geral</t>
  </si>
  <si>
    <t>M</t>
  </si>
  <si>
    <t>92510</t>
  </si>
  <si>
    <t>83463</t>
  </si>
  <si>
    <t>89446</t>
  </si>
  <si>
    <t>89447</t>
  </si>
  <si>
    <t>LUMINARIA TIPO CALHA, DE SOBREPOR, COM REATOR DE PARTIDA RAPIDA E LAMPADA FLUORESCENTE 1X40W, COMPLETA, FORNECIMENTO E INSTALACAO</t>
  </si>
  <si>
    <t>89448</t>
  </si>
  <si>
    <t>75381/001</t>
  </si>
  <si>
    <t>89449</t>
  </si>
  <si>
    <t>LOUÇAS, ACESSÓRIOS E METAIS</t>
  </si>
  <si>
    <t>CONTRAPISO EM ARGAMASSA TRAÇO 1:4 (CIMENTO E AREIA), PREPARO MECÂNICO COM BETONEIRA 400 L, APLICADO EM ÁREAS SECAS SOBRE LAJE, ADERIDO, ESPESSURA 3CM. AF_06/2014</t>
  </si>
  <si>
    <t>ILUMINAÇÃO, TOMADAS E INTERRUPTORES</t>
  </si>
  <si>
    <t>TAPUME DE CHAPA DE MADEIRA COMPENSADA, E= 6MM, COM PINTURA A CAL E REAPROVEITAMENTO DE 2X</t>
  </si>
  <si>
    <t>89590</t>
  </si>
  <si>
    <t>TUBO PVC, SERIE NORMAL, ESGOTO PREDIAL, DN 150 MM, FORNECIDO E INSTALADO EM SUBCOLETOR AÉREO DE ESGOTO SANITÁRIO. AF_12/2014</t>
  </si>
  <si>
    <t>72136</t>
  </si>
  <si>
    <t>14.1</t>
  </si>
  <si>
    <t>14.2</t>
  </si>
  <si>
    <t>Banco de concreto armado polido (l=0,45m) sem arestas, conforme projeto</t>
  </si>
  <si>
    <t>14.3</t>
  </si>
  <si>
    <t>14.4</t>
  </si>
  <si>
    <t>14.5</t>
  </si>
  <si>
    <t>14.6</t>
  </si>
  <si>
    <t>14.7</t>
  </si>
  <si>
    <t>14.8</t>
  </si>
  <si>
    <t>m</t>
  </si>
  <si>
    <t>MONTAGEM E DESMONTAGEM DE FÔRMA DE LAJE MACIÇA COM ÁREA MÉDIA MAIOR QUE 20 M², PÉ-DIREITO SIMPLES, EM CHAPA DE MADEIRA COMPENSADA RESINADA, 2 UTILIZAÇÕES. AF_12/2015</t>
  </si>
  <si>
    <t>18.1.1</t>
  </si>
  <si>
    <t>18.1.2</t>
  </si>
  <si>
    <t>18.1.3</t>
  </si>
  <si>
    <t>18.1.4</t>
  </si>
  <si>
    <t>PISO INDUSTRIAL DE ALTA RESISTENCIA, ESPESSURA 8MM, INCLUSO JUNTAS DE DILATACAO PLASTICAS E POLIMENTO MECANIZADO</t>
  </si>
  <si>
    <t>74166/001</t>
  </si>
  <si>
    <t>72815</t>
  </si>
  <si>
    <t>ESTRUTURA METÁLICA C/ TABELAS DE BASQUETE</t>
  </si>
  <si>
    <t>8.1</t>
  </si>
  <si>
    <t>83484</t>
  </si>
  <si>
    <t>8.2</t>
  </si>
  <si>
    <t xml:space="preserve">SINAPI - 04/2018 - RS
ORSE - 02/2018 - SE
SEINFRA - 024 - CE
</t>
  </si>
  <si>
    <t>8.3</t>
  </si>
  <si>
    <t>8.4</t>
  </si>
  <si>
    <t>CALHA EM CHAPA DE AÇO GALVANIZADO NÚMERO 24, DESENVOLVIMENTO DE 33 CM, INCLUSO TRANSPORTE VERTICAL. AF_06/2016</t>
  </si>
  <si>
    <t>CONECTOR DE MEDIÇÃO, BRONZE TEL-560, FORNECIMENTO E INSTALAÇÃO</t>
  </si>
  <si>
    <t>11.1.1</t>
  </si>
  <si>
    <t>11.1.2</t>
  </si>
  <si>
    <t>11.1.3</t>
  </si>
  <si>
    <t>11.1.4</t>
  </si>
  <si>
    <t>121</t>
  </si>
  <si>
    <t>SEINFRA</t>
  </si>
  <si>
    <t>JUNTA 2,5X2,5CM COM ARGAMASSA 1:1:3 IMPERMEABILIZANTE DE HIDRO-ASFALTO CIMENTO E AREIA PARA PISO EM PLACAS</t>
  </si>
  <si>
    <t>128</t>
  </si>
  <si>
    <t>Banco</t>
  </si>
  <si>
    <t>LUMINARIA TIPO CALHA, DE SOBREPOR, COM REATOR DE PARTIDA RAPIDA E LAMPADA FLUORESCENTE 2X40W, COMPLETA, FORNECIMENTO E INSTALACAO</t>
  </si>
  <si>
    <t>PORTA DE MADEIRA PARA BANHEIRO, EM CHAPA DE MADEIRA COMPENSADA, REVESTIDA COM LAMINADO TEXTURIZADO, 80X160CM, INCLUSO MARCO E DOBRADICAS</t>
  </si>
  <si>
    <t>REGISTRO DE PRESSÃO BRUTO, LATÃO, ROSCÁVEL, 3/4", COM ACABAMENTO E CANOPLA CROMADOS. FORNECIDO E INSTALADO EM RAMAL DE ÁGUA. AF_12/2014</t>
  </si>
  <si>
    <t>74100/001</t>
  </si>
  <si>
    <t>VIDROS</t>
  </si>
  <si>
    <t>16.4.1</t>
  </si>
  <si>
    <t>16.4.2</t>
  </si>
  <si>
    <t>MONTAGEM E DESMONTAGEM DE FÔRMA DE PILARES RETANGULARES E ESTRUTURAS SIMILARES COM ÁREA MÉDIA DAS SEÇÕES MENOR OU IGUAL A 0,25 M², PÉ-DIREITO SIMPLES, EM CHAPA DE MADEIRA COMPENSADA RESINADA, 6 UTILIZAÇÕES. AF_12/2015</t>
  </si>
  <si>
    <t>16.4.3</t>
  </si>
  <si>
    <t>16.4.4</t>
  </si>
  <si>
    <t>16.4.5</t>
  </si>
  <si>
    <t>16.4.6</t>
  </si>
  <si>
    <t>KG</t>
  </si>
  <si>
    <t>PAPELEIRA METÁLICA LINHA IZY, CÓDIGO 2020.C37, DECA OU EQUIVALENTE; FORNECIMENTO E INSTALAÇÃO</t>
  </si>
  <si>
    <t>135</t>
  </si>
  <si>
    <t>LIMPEZA FINAL DA OBRA</t>
  </si>
  <si>
    <t>88486</t>
  </si>
  <si>
    <t>9535</t>
  </si>
  <si>
    <t>9537</t>
  </si>
  <si>
    <t>88489</t>
  </si>
  <si>
    <t>PINTURA ESMALTE FOSCO, DUAS DEMAOS, SOBRE SUPERFICIE METALICA</t>
  </si>
  <si>
    <t>LUMINÁRIA DE EMERGÊNCIA 30 LED, FORNECIMENTO E INSTALAÇÃO</t>
  </si>
  <si>
    <t>CORTE E DOBRA DE AÇO CA-60, DIÂMETRO DE 5,0 MM, UTILIZADO EM ESTRUTURAS DIVERSAS, EXCETO LAJES. AF_12/2015</t>
  </si>
  <si>
    <t>DISJUNTOR TERMOMAGNETICO MONOPOLAR PADRAO NEMA (AMERICANO) 10A 240V, FORNECIMENTO E INSTALACAO</t>
  </si>
  <si>
    <t>9540</t>
  </si>
  <si>
    <t>DISJUNTOR TERMOMAGNETICO TRIPOLAR PADRAO NEMA (AMERICANO) 150A 240V, FORNECIMENTO E INSTALACAO</t>
  </si>
  <si>
    <t>REBOCO COM ARGAMASSA PRE-FABRICADA, ESPESSURA 0,5CM, PREPARO MECANICO DA ARGAMASSA</t>
  </si>
  <si>
    <t>73937/004</t>
  </si>
  <si>
    <t>TUBO, PVC, SOLDÁVEL, DN 32MM, INSTALADO EM PRUMADA DE ÁGUA - FORNECIMENTO E INSTALAÇÃO. AF_12/2014</t>
  </si>
  <si>
    <t>ESTRUTURA METÁLICA P/ REDE DE VOLEY</t>
  </si>
  <si>
    <t>5.2.1</t>
  </si>
  <si>
    <t>74244/001</t>
  </si>
  <si>
    <t>5.2.2</t>
  </si>
  <si>
    <t>5.2.3</t>
  </si>
  <si>
    <t>13.1</t>
  </si>
  <si>
    <t>13.2</t>
  </si>
  <si>
    <t>13.3</t>
  </si>
  <si>
    <t>13.4</t>
  </si>
  <si>
    <t>13.5</t>
  </si>
  <si>
    <t>13.6</t>
  </si>
  <si>
    <t>BANCADA DE GRANITO CINZA E=2cm</t>
  </si>
  <si>
    <t>C1347</t>
  </si>
  <si>
    <t>C1349</t>
  </si>
  <si>
    <t>m²</t>
  </si>
  <si>
    <t>m³</t>
  </si>
  <si>
    <t>IMPERMEABILIZAÇÃO</t>
  </si>
  <si>
    <t>92422</t>
  </si>
  <si>
    <t>TERMINAL OU CONECTOR DE PRESSAO - PARA CABO 35MM2 - FORNECIMENTO E INSTALACAO</t>
  </si>
  <si>
    <t>FUES - FUNDAÇÕES E ESTRUTURAS</t>
  </si>
  <si>
    <t>TRANSPORTE COM CAMINHÃO BASCULANTE 6 M3 EM RODOVIA PAVIMENTADA ( PARA DISTÂNCIAS SUPERIORES A 4 KM)</t>
  </si>
  <si>
    <t>QUADRO DE MEDIÇÃO PADRÃO COELCE - PADRÃO POPULAR</t>
  </si>
  <si>
    <t>C1208</t>
  </si>
  <si>
    <t>Und</t>
  </si>
  <si>
    <t>SERVIÇOS PRELIMINARES</t>
  </si>
  <si>
    <t>C1351</t>
  </si>
  <si>
    <t>TARJETA TIPO LIVRE/OCUPADO PARA PORTA DE BANHEIRO</t>
  </si>
  <si>
    <t>PINT - PINTURAS</t>
  </si>
  <si>
    <t>LASTRO DE CONCRETO MAGRO, APLICADO EM PISOS OU RADIERS, ESPESSURA DE 5 CM. AF_07_2016</t>
  </si>
  <si>
    <t>C1359</t>
  </si>
  <si>
    <t>PORTÃO E GRADIL METÁLICO</t>
  </si>
  <si>
    <t>7.1</t>
  </si>
  <si>
    <t>ELETRODUTO RÍGIDO ROSCÁVEL, PVC, DN 40 MM (1 1/4"), PARA CIRCUITOS TERMINAIS, INSTALADO EM PAREDE - FORNECIMENTO E INSTALAÇÃO. AF_12/2015</t>
  </si>
  <si>
    <t>LUMINÁRIA DE ALUMÍNIO PARA QUADRA POLIESPORTIVA, REFLETOR 17" COM GRADIL ARAMADO E BASE E40 PARA LÂMPADA DE LUZ MISTA 500W; FORNECIMENTO E INSTALAÇÃO</t>
  </si>
  <si>
    <t>PINTURAS E ACABAMENTOS</t>
  </si>
  <si>
    <t>INSTALAÇÕES PROVISÓRIAS DE ESGOTO</t>
  </si>
  <si>
    <t>SISTEMA DE PROTEÇÃO CONTRA DESCARGAS ATMOSFÉRICAS (SPDA)</t>
  </si>
  <si>
    <t>CABOS E FIOS CONDUTORES</t>
  </si>
  <si>
    <t>INSTALAÇÕES PROVISÓRIAS DE ÁGUA</t>
  </si>
  <si>
    <t>74104/001</t>
  </si>
  <si>
    <t>DISJUNTOR TERMOMAGNETICO TRIPOLAR PADRAO NEMA (AMERICANO) 125 A 150A 240V, FORNECIMENTO E INSTALACAO</t>
  </si>
  <si>
    <t>16.3.1</t>
  </si>
  <si>
    <t>86901</t>
  </si>
  <si>
    <t>16.3.2</t>
  </si>
  <si>
    <t>16.3.3</t>
  </si>
  <si>
    <t>16.3.4</t>
  </si>
  <si>
    <t>12.2.1</t>
  </si>
  <si>
    <t>SEDI - SERVIÇOS DIVERSOS</t>
  </si>
  <si>
    <t>12.2.2</t>
  </si>
  <si>
    <t>86906</t>
  </si>
  <si>
    <t>12.2.3</t>
  </si>
  <si>
    <t>74130/001</t>
  </si>
  <si>
    <t>12.2.4</t>
  </si>
  <si>
    <t>92448</t>
  </si>
  <si>
    <t>12.2.5</t>
  </si>
  <si>
    <t>ELETRODUTO RÍGIDO ROSCÁVEL, PVC, DN 50 MM (1 1/2") - FORNECIMENTO E INSTALAÇÃO. AF_12/2015</t>
  </si>
  <si>
    <t>12.2.6</t>
  </si>
  <si>
    <t>12.2.7</t>
  </si>
  <si>
    <t>Ralo hemisférico em ferro fundido tipo abacaxi, DN=150mm</t>
  </si>
  <si>
    <t>74130/006</t>
  </si>
  <si>
    <t>00000001</t>
  </si>
  <si>
    <t>00000002</t>
  </si>
  <si>
    <t>APLICAÇÃO MANUAL DE PINTURA COM TINTA LÁTEX PVA EM TETO, DUAS DEMÃOS. AF_06/2014</t>
  </si>
  <si>
    <t>PORTA DE MADEIRA PARA BANHEIRO, EM CHAPA DE MADEIRA COMPENSADA, REVESTIDA COM LAMINADO TEXTURIZADO, 60X160CM, INCLUSO MARCO E DOBRADICAS</t>
  </si>
  <si>
    <t>00000005</t>
  </si>
  <si>
    <t>00000006</t>
  </si>
  <si>
    <t>00000007</t>
  </si>
  <si>
    <t>SINAPI</t>
  </si>
  <si>
    <t>86914</t>
  </si>
  <si>
    <t>74130/010</t>
  </si>
  <si>
    <t>PARE - PAREDES/PAINEIS</t>
  </si>
  <si>
    <t>00000010</t>
  </si>
  <si>
    <t>Portão metálico 1 folhas de abrir com estrutura em tubos de aço e tela galvanizada</t>
  </si>
  <si>
    <t>00000011</t>
  </si>
  <si>
    <t>ENTRADA DE ENERGIA ELÉTRICA AÉREA MONOFÁSICA 50A COM POSTE DE CONCRETO, INCLUSIVE CABEAMENTO, CAIXA DE PROTEÇÃO PARA MEDIDOR E ATERRAMENTO.</t>
  </si>
  <si>
    <t>00000013</t>
  </si>
  <si>
    <t>95302</t>
  </si>
  <si>
    <t>PINTURA ACRILICA PARA SINALIZAÇÃO HORIZONTAL EM PISO CIMENTADO</t>
  </si>
  <si>
    <t>00000016</t>
  </si>
  <si>
    <t>Descrição</t>
  </si>
  <si>
    <t>CANALETA EM ALVENARIA COM TIJOLO DE 1/2 VEZ, DIMENSOES 30X15CM (LXA), COM IMPERMEABILIZANTE NA ARGAMASSA</t>
  </si>
  <si>
    <t>5.1.1</t>
  </si>
  <si>
    <t>74001/001</t>
  </si>
  <si>
    <t>TUBO PVC, SERIE NORMAL, ESGOTO PREDIAL, DN 100 MM, FORNECIDO E INSTALADO EM RAMAL DE DESCARGA OU RAMAL DE ESGOTO SANITÁRIO. AF_12/2014</t>
  </si>
  <si>
    <t>5.1.2</t>
  </si>
  <si>
    <t>5.1.3</t>
  </si>
  <si>
    <t>5.1.4</t>
  </si>
  <si>
    <t>12.1</t>
  </si>
  <si>
    <t>12.2</t>
  </si>
  <si>
    <t>CAIXA DE EQUALIZAÇÃO DE POTÊNCIAS 200X200MM EM AÇO COM BARRAMENTO EXPESSURA  6 MM (REFERÊNCIA ORSE 09051)</t>
  </si>
  <si>
    <t>84122</t>
  </si>
  <si>
    <t>72897</t>
  </si>
  <si>
    <t>FERRAGENS E ACESSÓRIOS</t>
  </si>
  <si>
    <t>00000022</t>
  </si>
  <si>
    <t>00000024</t>
  </si>
  <si>
    <t>00000025</t>
  </si>
  <si>
    <t>SUPERESTRUTURA</t>
  </si>
  <si>
    <t>Placa de sinalização em PVC, fotoluminescente, "Extintor de incêndio"</t>
  </si>
  <si>
    <t>CORDOALHA DE COBRE NU, INCLUSIVE ISOLADORES - 35,00 MM2 - FORNECIMENTO E INSTALACAO</t>
  </si>
  <si>
    <t>MOVT - MOVIMENTO DE TERRA</t>
  </si>
  <si>
    <t>87267</t>
  </si>
  <si>
    <t>Caixa d'água em fibra de vidro, capacidade 3000L</t>
  </si>
  <si>
    <t>73960/001</t>
  </si>
  <si>
    <t>CABO DE COBRE FLEXÍVEL ISOLADO, 2,5 MM², ANTI-CHAMA 450/750 V, PARA CIRCUITOS TERMINAIS - FORNECIMENTO E INSTALAÇÃO. AF_12/2015</t>
  </si>
  <si>
    <t xml:space="preserve">27,70%
</t>
  </si>
  <si>
    <t>6.1</t>
  </si>
  <si>
    <t>6.2</t>
  </si>
  <si>
    <t>un</t>
  </si>
  <si>
    <t>87272</t>
  </si>
  <si>
    <t>3.4.1</t>
  </si>
  <si>
    <t>3.4.3</t>
  </si>
  <si>
    <t>3.4.4</t>
  </si>
  <si>
    <t>REVESTIMENTO CERÂMICO PARA PAREDES INTERNAS COM PLACAS TIPO ESMALTADA EXTRA DE DIMENSÕES 20X20 CM APLICADAS EM AMBIENTES DE ÁREA MAIOR QUE 5 M² A MEIA ALTURA DAS PAREDES. AF_06/2014</t>
  </si>
  <si>
    <t>PAVIMENTAÇÃO INTERNA</t>
  </si>
  <si>
    <t>SISTEMAS DE VEDAÇÃO VERTICAL</t>
  </si>
  <si>
    <t>CABO DE COBRE FLEXÍVEL ISOLADO, 16 MM², ANTI-CHAMA 450/750 V, PARA CIRCUITOS TERMINAIS - FORNECIMENTO E INSTALAÇÃO. AF_12/2015</t>
  </si>
  <si>
    <t>COBE - COBERTURA</t>
  </si>
  <si>
    <t>74145/001</t>
  </si>
  <si>
    <t>TUBULAÇÕES E CONEXÕES DE PVC</t>
  </si>
  <si>
    <t>ENGATE FLEXÍVEL EM PLÁSTICO BRANCO, 1/2" X 30CM - FORNECIMENTO E INSTALAÇÃO. AF_12/2013</t>
  </si>
  <si>
    <t>CONCRETO ARMADO - VIGAS</t>
  </si>
  <si>
    <t>16.2.1</t>
  </si>
  <si>
    <t>16.2.2</t>
  </si>
  <si>
    <t>16.2.3</t>
  </si>
  <si>
    <t>16.2.4</t>
  </si>
  <si>
    <t>16.2.5</t>
  </si>
  <si>
    <t>12.1.1</t>
  </si>
  <si>
    <t>16.2.6</t>
  </si>
  <si>
    <t>12.1.2</t>
  </si>
  <si>
    <t>16.2.7</t>
  </si>
  <si>
    <t>Fossa séptica Ø 1,00x1,15m</t>
  </si>
  <si>
    <t>10</t>
  </si>
  <si>
    <t>SUMIDOURO EM ALVENARIA DE TIJOLO CERAMICO MACIÇO DIAMETRO 1,40M E ALTURA 5,00M, COM TAMPA EM CONCRETO ARMADO DIAMETRO 1,60M E ESPESSURA 10CM</t>
  </si>
  <si>
    <t>11</t>
  </si>
  <si>
    <t>12</t>
  </si>
  <si>
    <t>13</t>
  </si>
  <si>
    <t>Código</t>
  </si>
  <si>
    <t>14</t>
  </si>
  <si>
    <t>15</t>
  </si>
  <si>
    <t>16</t>
  </si>
  <si>
    <t>17</t>
  </si>
  <si>
    <t>18</t>
  </si>
  <si>
    <t>19</t>
  </si>
  <si>
    <t>INSTALAÇÃO ELÉTRICA - 220V</t>
  </si>
  <si>
    <t>19.1</t>
  </si>
  <si>
    <t>Dispositivo de Proteção contra Surtos (DPS), monopolar, tensão nominal máxima 275 VCA, corrente de surto máxima 40kA (REFERÊNCIA ORSE 09402)</t>
  </si>
  <si>
    <t>19.2</t>
  </si>
  <si>
    <t>CANT - CANTEIRO DE OBRAS</t>
  </si>
  <si>
    <t>SISTEMA DE PROTEÇÃO CONTRA INCÊNCIO</t>
  </si>
  <si>
    <t>72789</t>
  </si>
  <si>
    <t>UN</t>
  </si>
  <si>
    <t>9.1.1</t>
  </si>
  <si>
    <t>9.1.2</t>
  </si>
  <si>
    <t>9.1.3</t>
  </si>
  <si>
    <t>C2284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</si>
  <si>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</si>
  <si>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SERVIÇOS FINAIS</t>
  </si>
  <si>
    <t>9.1.5</t>
  </si>
  <si>
    <t>9.1.6</t>
  </si>
  <si>
    <t>00000066</t>
  </si>
  <si>
    <t>COBOGO DE CONCRETO (ELEMENTO VAZADO), 6X29X29CM, ASSENTADO COM ARGAMASSA TRACO 1:7 (CIMENTO E AREIA)</t>
  </si>
  <si>
    <t>00000067</t>
  </si>
  <si>
    <t>11.1</t>
  </si>
  <si>
    <t>11.2</t>
  </si>
  <si>
    <t>ESTRUTURA METALICA EM TESOURAS OU TRELICAS, VAO LIVRE DE 20M, FORNECIMENTO E MONTAGEM, NAO SENDO CONSIDERADOS OS FECHAMENTOS METALICOS, AS COLUNAS, OS SERVICOS GERAIS EM ALVENARIA E CONCRETO, AS TELHAS DE COBERTURA E A PINTURA DE ACABAMENTO</t>
  </si>
  <si>
    <t>72792</t>
  </si>
  <si>
    <t>SANITARIO COM VASO E CHUVEIRO PARA PESSOAL DE OBRA, COLETIVO DE 2 MODULOS E 4M2, PAREDES CHAPAS DE MADEIRA COMPENSADA PLASTIFICADA 10MM, TELHAS ONDULADAS DE 6MM DE FIBROCIMENTO, INCLUSIVE INSTALACAO E APARELHOS, REAPROVEITADO 2 VEZES (INSTALACOES E APARELHOS)</t>
  </si>
  <si>
    <t>EMASSAMENTO DE PAREDES INTERNAS 2 DEMÃOS C/MASSA DE PVA</t>
  </si>
  <si>
    <t>Tipo</t>
  </si>
  <si>
    <t>84176</t>
  </si>
  <si>
    <t>FUNDO PREPARADOR PRIMER A BASE DE EPOXI, PARA ESTRUTURA METALICA, UMA DEMAO, ESPESSURA DE 25 MICRA.</t>
  </si>
  <si>
    <t>Total</t>
  </si>
  <si>
    <t>IMPE - IMPERMEABILIZAÇÕES E PROTEÇÕES DIVERSAS</t>
  </si>
  <si>
    <t>73953/005</t>
  </si>
  <si>
    <t>94227</t>
  </si>
  <si>
    <t>73953/006</t>
  </si>
  <si>
    <t>5.1</t>
  </si>
  <si>
    <t>5.2</t>
  </si>
  <si>
    <t>5.4</t>
  </si>
  <si>
    <t>CABO DE COBRE FLEXÍVEL ISOLADO, 35 MM², ANTI-CHAMA 450/750 V, PARA DISTRIBUIÇÃO - FORNECIMENTO E INSTALAÇÃO. AF_12/2015</t>
  </si>
  <si>
    <t>EXTINTOR DE GÁS CARBÔNICO OU PÓ QUÍMICO DE 4 OU 6KG</t>
  </si>
  <si>
    <t>CARGA MANUAL DE ENTULHO EM CAMINHAO BASCULANTE 6 M3</t>
  </si>
  <si>
    <t>TORNEIRA CROMADA DE MESA, 1/2" OU 3/4", PARA LAVATÓRIO, PADRÃO POPULAR - FORNECIMENTO E INSTALAÇÃO. AF_12/2013</t>
  </si>
  <si>
    <t>REVESTIMENTO CERÂMICO PARA PAREDES INTERNAS COM PLACAS TIPO ESMALTADA EXTRA  DE DIMENSÕES 33X45 CM APLICADAS EM AMBIENTES DE ÁREA MENOR QUE 5 M² NA ALTURA INTEIRA DAS PAREDES. AF_06/2014</t>
  </si>
  <si>
    <t>Barra de apoio para deficiente em ferro galvanizado de 11/2", l = 80cm (bacia sanitária e mictório), inclusive parafusos de fixação e pintura</t>
  </si>
  <si>
    <t>74197/001</t>
  </si>
  <si>
    <t>89985</t>
  </si>
  <si>
    <t>JOELHO 90 GRAUS, PVC, SERIE R, ÁGUA PLUVIAL, DN 150 MM, JUNTA ELÁSTICA, FORNECIDO E INSTALADO EM CONDUTORES VERTICAIS DE ÁGUAS PLUVIAIS. AF_12/2014</t>
  </si>
  <si>
    <t>16.1.1</t>
  </si>
  <si>
    <t>89987</t>
  </si>
  <si>
    <t>16.1.2</t>
  </si>
  <si>
    <t>16.1.3</t>
  </si>
  <si>
    <t>16.1.4</t>
  </si>
  <si>
    <t>CONECTOR DE BRONZE PARA 2 CABOS 5/8" TEL-580, FORNECIMENTO E INSTALAÇÃO</t>
  </si>
  <si>
    <t>16.1.5</t>
  </si>
  <si>
    <t>16.1.6</t>
  </si>
  <si>
    <t>16.1.7</t>
  </si>
  <si>
    <t>16.1.8</t>
  </si>
  <si>
    <t>16.1.9</t>
  </si>
  <si>
    <t>00000091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</si>
  <si>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</si>
  <si>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ORSE</t>
  </si>
  <si>
    <t>ALAMBRADO PARA QUADRA POLIESPORTIVA, ESTRUTURADO POR TUBOS DE ACO GALVANIZADO, COM COSTURA, DIN 2440, DIAMETRO 2", COM TELA DE ARAME GALVANIZADO, FIO 14 BWG E MALHA QUADRADA 5X5CM</t>
  </si>
  <si>
    <t>89849</t>
  </si>
  <si>
    <t>SISTEMAS DE PISOS</t>
  </si>
  <si>
    <t>ARMACAO EM TELA DE ACO SOLDADA NERVURADA Q-92, ACO CA-60, 4,2MM, MALHA 15X15CM</t>
  </si>
  <si>
    <t>PISO - PISOS</t>
  </si>
  <si>
    <t>HASTE COPERWELD 3/4" X 3,00M COM CONECTOR</t>
  </si>
  <si>
    <t>95241</t>
  </si>
  <si>
    <t>BARRACAO PARA DEPOSITO EM TABUAS DE MADEIRA, COBERTURA EM FIBROCIMENTO 4 MM,  INCLUSO PISO ARGAMASSA TRAÇO 1:6 (CIMENTO E AREIA)</t>
  </si>
  <si>
    <t>ELETRODUTO DE ACO GALVANIZADO ELETROLITICO DN 20MM (3/4), TIPO LEVE - FORNECIMENTO E INSTALACAO</t>
  </si>
  <si>
    <t>18.1</t>
  </si>
  <si>
    <t>18.2</t>
  </si>
  <si>
    <t>74131/005</t>
  </si>
  <si>
    <t>91926</t>
  </si>
  <si>
    <t>91928</t>
  </si>
  <si>
    <t>C2849</t>
  </si>
  <si>
    <t>89710</t>
  </si>
  <si>
    <t>89712</t>
  </si>
  <si>
    <t>74046/002</t>
  </si>
  <si>
    <t>89714</t>
  </si>
  <si>
    <t>73861/014</t>
  </si>
  <si>
    <t>10.1</t>
  </si>
  <si>
    <t>73861/017</t>
  </si>
  <si>
    <t>10.2</t>
  </si>
  <si>
    <t>10.3</t>
  </si>
  <si>
    <t>10.4</t>
  </si>
  <si>
    <t>10.5</t>
  </si>
  <si>
    <t>10.6</t>
  </si>
  <si>
    <t>91934</t>
  </si>
  <si>
    <t>10.7</t>
  </si>
  <si>
    <t>C2851</t>
  </si>
  <si>
    <t>10.8</t>
  </si>
  <si>
    <t>REGISTROS E OUTROS</t>
  </si>
  <si>
    <t>Encargos Sociais</t>
  </si>
  <si>
    <t>Descrição do Orçamento</t>
  </si>
  <si>
    <t>REGISTRO DE GAVETA BRUTO, LATÃO, ROSCÁVEL, 3/4", COM ACABAMENTO E CANOPLA CROMADOS. FORNECIDO E INSTALADO EM RAMAL DE ÁGUA. AF_12/2014</t>
  </si>
  <si>
    <t>Quant.</t>
  </si>
  <si>
    <t>TUBO, PVC, SOLDÁVEL, DN 40MM, INSTALADO EM PRUMADA DE ÁGUA - FORNECIMENTO E INSTALAÇÃO. AF_12/2014</t>
  </si>
  <si>
    <t>APLICACAO DE TINTA A BASE DE EPOXI SOBRE PISO</t>
  </si>
  <si>
    <t>73861/020</t>
  </si>
  <si>
    <t>CONDULETE 3/4" EM LIGA DE ALUMÍNIO FUNDIDO TIPO "X" - FORNECIMENTO E INSTALACAO</t>
  </si>
  <si>
    <t>CONDULETE 3/4" EM LIGA DE ALUMÍNIO FUNDIDO TIPO "LL" - FORNECIMENTO E INSTALACAO</t>
  </si>
  <si>
    <t>86882</t>
  </si>
  <si>
    <t>86884</t>
  </si>
  <si>
    <t>4.1</t>
  </si>
  <si>
    <t>4.2</t>
  </si>
  <si>
    <t>RALO SECO, PVC, DN 100 X 40 MM, JUNTA SOLDÁVEL, FORNECIDO E INSTALADO EM RAMAL DE DESCARGA OU EM RAMAL DE ESGOTO SANITÁRIO. AF_12/2014</t>
  </si>
  <si>
    <t>73924/003</t>
  </si>
  <si>
    <t>3.2.1</t>
  </si>
  <si>
    <t>3.2.2</t>
  </si>
  <si>
    <t>3.2.3</t>
  </si>
  <si>
    <t>3.2.4</t>
  </si>
  <si>
    <t>Valor Unit com BDI</t>
  </si>
  <si>
    <t>INSTALAÇÃO HIDRÁULICA</t>
  </si>
  <si>
    <t>91953</t>
  </si>
  <si>
    <t>74220/001</t>
  </si>
  <si>
    <t>Item</t>
  </si>
  <si>
    <t>PLACA INAUGURACAO EM ALUMINIO 0,40X0,60M FORNECIMENTO E COLOCACAO</t>
  </si>
  <si>
    <t>92000</t>
  </si>
  <si>
    <t>SOLEIRA DE GRANITO L= 15cm</t>
  </si>
  <si>
    <t>92001</t>
  </si>
  <si>
    <t>REVESTIMENTOS INTERNO E EXTERNO</t>
  </si>
  <si>
    <t>C4068</t>
  </si>
  <si>
    <t>73865/001</t>
  </si>
  <si>
    <t>TUBO, PVC, SOLDÁVEL, DN 25MM, INSTALADO EM PRUMADA DE ÁGUA - FORNECIMENTO E INSTALAÇÃO. AF_12/2014</t>
  </si>
  <si>
    <t>17.1</t>
  </si>
  <si>
    <t>17.2</t>
  </si>
  <si>
    <t>95957</t>
  </si>
  <si>
    <t>17.3</t>
  </si>
  <si>
    <t>93008</t>
  </si>
  <si>
    <t>17.4</t>
  </si>
  <si>
    <t>17.5</t>
  </si>
  <si>
    <t>INEL - INSTALAÇÃO ELÉTRICA/ELETRIFICAÇÃO E ILUMINAÇÃO EXTERNA</t>
  </si>
  <si>
    <t>17.6</t>
  </si>
  <si>
    <t>17.7</t>
  </si>
  <si>
    <t>17.8</t>
  </si>
  <si>
    <t>17.9</t>
  </si>
  <si>
    <t>ADAPTADOR PVC SOLDAVEL COM FLANGES LIVRES PARA CAIXA D'AGUA 50MMX1.1/2" - FORNECIMENTO E INSTALACAO</t>
  </si>
  <si>
    <t>CHUVEIRO ELETRICO COMUM CORPO PLASTICO TIPO DUCHA, FORNECIMENTO E INSTALACAO</t>
  </si>
  <si>
    <t>SISTEMAS DE COBERTURA</t>
  </si>
  <si>
    <t>73795/002</t>
  </si>
  <si>
    <t>DUCHA HIGIÊNICA COM REGISTRO E DERIVAÇÃO LINHA IZY, CÓDIGO 1984.C37; DECA OU EQUIVALENTE</t>
  </si>
  <si>
    <t>14.10</t>
  </si>
  <si>
    <t>14.11</t>
  </si>
  <si>
    <t>14.12</t>
  </si>
  <si>
    <t>14.13</t>
  </si>
  <si>
    <t>72308</t>
  </si>
  <si>
    <t>72309</t>
  </si>
  <si>
    <t>B.D.I.</t>
  </si>
  <si>
    <t>PORTAS DE MADEIRA</t>
  </si>
  <si>
    <t>CONCRETAGEM DE PILARES, FCK = 25 MPA, COM USO DE BOMBA EM EDIFICAÇÃO COM SEÇÃO MÉDIA DE PILARES MENOR OU IGUAL A 0,25 M² - LANÇAMENTO, ADENSAMENTO E ACABAMENTO. AF_12/2015</t>
  </si>
  <si>
    <t>14.19</t>
  </si>
  <si>
    <t>90843</t>
  </si>
  <si>
    <t>PINTURA ESMALTE FOSCO, DUAS DEMAOS, SOBRE SUPERFICIE METALICA, INCLUSO UMA DEMAO DE FUNDO ANTICORROSIVO. UTILIZACAO DE REVOLVER ( AR-COMPRIMIDO).</t>
  </si>
  <si>
    <t>90844</t>
  </si>
  <si>
    <t>92985</t>
  </si>
  <si>
    <t>ASSENTO PLÁSTICO IZY, CÓDIGO AP.01, DECA OU EQUIVALENTE; FORNECIMENTO E INSTALAÇÃO</t>
  </si>
  <si>
    <t>Caixa de inspeção 30x30x40 cm com tampa de ferro fundido</t>
  </si>
  <si>
    <t>Dispenser Toalha Linha Excellence, código 7007, Melhoramentos ou equivalente (REFERÊNCIA TCPO 10820.8.6.1)</t>
  </si>
  <si>
    <t>87630</t>
  </si>
  <si>
    <t>ORÇAMENTO DE RETOMADA/ ID 1004557/ BALNEÁRIO PINHAL-RS/ QUADRA COBERTA VEST</t>
  </si>
  <si>
    <t>72310</t>
  </si>
  <si>
    <t>74209/001</t>
  </si>
  <si>
    <t>DISJUNTOR TERMOMAGNETICO MONOPOLAR PADRAO NEMA (AMERICANO) 20A 240V, FORNECIMENTO E INSTALACAO</t>
  </si>
  <si>
    <t>TUBO PVC, SERIE NORMAL, ESGOTO PREDIAL, DN 50 MM, FORNECIDO E INSTALADO EM RAMAL DE DESCARGA OU RAMAL DE ESGOTO SANITÁRIO. AF_12/2014</t>
  </si>
  <si>
    <t>3.1</t>
  </si>
  <si>
    <t>3.2</t>
  </si>
  <si>
    <t>SIFÃO DO TIPO GARRAFA/COPO EM PVC 1.1/4 X 1.1/2" - FORNECIMENTO E INSTALAÇÃO. AF_12/2013</t>
  </si>
  <si>
    <t>3.4</t>
  </si>
  <si>
    <t>3.1.1</t>
  </si>
  <si>
    <t>COBERTURA COM TELHA  DE CHAPA DE AÇO ZINCADO, ONDULADA, ESPESSURA DE 0,5MM</t>
  </si>
  <si>
    <t>3.1.2</t>
  </si>
  <si>
    <t>TORNEIRA CROMADA 1/2" OU 3/4" PARA TANQUE, PADRÃO MÉDIO - FORNECIMENTO E INSTALAÇÃO. AF_12/2013</t>
  </si>
  <si>
    <t>3.1.3</t>
  </si>
  <si>
    <t>3.1.4</t>
  </si>
  <si>
    <t>ELETRODUTOS E ACESSÓRIOS</t>
  </si>
  <si>
    <t>Tubos e Conexões de Ferro Fundido</t>
  </si>
  <si>
    <t>SERP - SERVIÇOS PRELIMINARES</t>
  </si>
  <si>
    <t>Planilha Orçamentária Sintética</t>
  </si>
  <si>
    <t>INSTAL/LIGACAO PROVISORIA ELETRICA BAIXA TENSAO P/CANT OBRA           OBRA,M3-CHAVE 100A CARGA 3KWH,20CV EXCL FORN MEDIDOR</t>
  </si>
  <si>
    <t>CENTRO DE DISTRIBUIÇÃO</t>
  </si>
  <si>
    <t>ESPELHO CRISTAL ESPESSURA 4MM, COM MOLDURA EM ALUMINIO E COMPENSADO 6MM PLASTIFICADO COLADO</t>
  </si>
  <si>
    <t>VÁLVULA DE RETENÇÃO VERTICAL Ø 25MM (1") - FORNECIMENTO E INSTALAÇÃO</t>
  </si>
  <si>
    <t>DRENAGEM DE ÁGUAS PLUVIAIS</t>
  </si>
  <si>
    <t>ASSENTO / BANCO - ARTICULÁVEL PARA BANHO DE DEFICIENTE</t>
  </si>
  <si>
    <t>ESTRUTURA METÁLICA DE TRAVES DE FUTSAL</t>
  </si>
  <si>
    <t>APLICAÇÃO MANUAL DE PINTURA COM TINTA LÁTEX ACRÍLICA EM PAREDES, DUAS DEMÃOS. AF_06/2014</t>
  </si>
  <si>
    <t>74198/002</t>
  </si>
  <si>
    <t>MONTAGEM E DESMONTAGEM DE FÔRMA DE VIGA, ESCORAMENTO COM PONTALETE DE MADEIRA, PÉ-DIREITO SIMPLES, EM MADEIRA SERRADA, 4 UTILIZAÇÕES. AF_12/2015</t>
  </si>
  <si>
    <t>74139/001</t>
  </si>
  <si>
    <t>74139/002</t>
  </si>
  <si>
    <t>Bancos Utilizados</t>
  </si>
  <si>
    <t>84665</t>
  </si>
  <si>
    <t>CABO DE COBRE FLEXÍVEL ISOLADO, 4 MM², ANTI-CHAMA 450/750 V, PARA CIRCUITOS TERMINAIS - FORNECIMENTO E INSTALAÇÃO. AF_12/2015</t>
  </si>
  <si>
    <t>89798</t>
  </si>
  <si>
    <t>16.1</t>
  </si>
  <si>
    <t>85662</t>
  </si>
  <si>
    <t>16.2</t>
  </si>
  <si>
    <t>16.3</t>
  </si>
  <si>
    <t>16.4</t>
  </si>
  <si>
    <t>92720</t>
  </si>
  <si>
    <t>87519</t>
  </si>
  <si>
    <t>91873</t>
  </si>
  <si>
    <t>CUBA DE EMBUTIR OVAL EM LOUÇA BRANCA, 35 X 50CM OU EQUIVALENTE - FORNECIMENTO E INSTALAÇÃO. AF_12/2013</t>
  </si>
  <si>
    <t>ESQUADRIAS</t>
  </si>
  <si>
    <t>QUADRO DE DISTRIBUICAO DE ENERGIA EM CHAPA DE ACO GALVANIZADO, PARA 12 DISJUNTORES TERMOMAGNETICOS MONOPOLARES, COM BARRAMENTO TRIFASICO E NEUTRO - FORNECIMENTO E INSTALACAO</t>
  </si>
  <si>
    <t>CORTE E DOBRA DE AÇO CA-50, DIÂMETRO DE 8,0 MM, UTILIZADO EM ESTRUTURAS DIVERSAS, EXCETO LAJES. AF_12/2015</t>
  </si>
  <si>
    <t>TUBO, PVC, SOLDÁVEL, DN 50MM, INSTALADO EM PRUMADA DE ÁGUA - FORNECIMENTO E INSTALAÇÃO. AF_12/2014</t>
  </si>
  <si>
    <t>PEÇAS DE APOIO PARA PNE EM AÇO INOX PARA WC, EM PM1, PM2, PM4, LAVATÓRIOS E PAREDES</t>
  </si>
  <si>
    <t>Material</t>
  </si>
  <si>
    <t>MOVIMENTO DE TERRA PARA FUNDAÇÕES</t>
  </si>
  <si>
    <t>CHAPA METÁLICA PLANA RESISTENTE A IMPACTOS 14GSG 1,95MM; NAS PORTAS PM1, PM2 E PM4</t>
  </si>
  <si>
    <t>83688</t>
  </si>
  <si>
    <t>ESQV - ESQUADRIAS/FERRAGENS/VIDROS</t>
  </si>
  <si>
    <t>INES - INSTALAÇÕES ESPECIAIS</t>
  </si>
  <si>
    <t>41595</t>
  </si>
  <si>
    <t>0,0% - Desonerada</t>
  </si>
  <si>
    <t>LIMPEZA MANUAL GERAL COM REMOCAO DE COBERTURA VEGETAL</t>
  </si>
  <si>
    <t>DISJUNTOR TERMOMAGNETICO MONOPOLAR PADRAO NEMA (AMERICANO) 25A 240V, FORNECIMENTO E INSTALACAO</t>
  </si>
  <si>
    <t>87531</t>
  </si>
  <si>
    <t>72213</t>
  </si>
  <si>
    <t>CONCRETO ARMADO - LAJES E PILARES</t>
  </si>
  <si>
    <t>2.1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</si>
  <si>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</si>
  <si>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2.2</t>
  </si>
  <si>
    <t>ELETRODUTO DE ACO GALVANIZADO ELETROLITICO DN 40MM (1 1/2), TIPO SEMI-PESADO - FORNECIMENTO E INSTALACAO</t>
  </si>
  <si>
    <t>GERAL</t>
  </si>
  <si>
    <t>REVE - REVESTIMENTO E TRATAMENTO DE SUPERFÍCIES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</si>
  <si>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</si>
  <si>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DISJUNTOR TERMOMAGNETICO TRIPOLAR EM CAIXA MOLDADA 175A 240V, FORNECIMENTO E INSTALACAO</t>
  </si>
  <si>
    <t>4.2.1</t>
  </si>
  <si>
    <t>INHI - INSTALAÇÕES HIDROS SANITÁRIAS</t>
  </si>
  <si>
    <t>88549</t>
  </si>
  <si>
    <t>INTERRUPTOR SIMPLES (1 MÓDULO), 10A/250V, INCLUINDO SUPORTE E PLACA - FORNECIMENTO E INSTALAÇÃO. AF_12/2015</t>
  </si>
  <si>
    <t>DROP - DRENAGEM/OBRAS DE CONTENÇÃO / POÇOS DE VISITA E CAIXAS</t>
  </si>
  <si>
    <t>CJ</t>
  </si>
  <si>
    <t>74210/001</t>
  </si>
  <si>
    <t>M3XKM</t>
  </si>
  <si>
    <t>7752</t>
  </si>
  <si>
    <t>ALVENARIA DE VEDAÇÃO</t>
  </si>
  <si>
    <t>5.4.1</t>
  </si>
  <si>
    <t>15.1</t>
  </si>
  <si>
    <t>15.2</t>
  </si>
  <si>
    <t>15.3</t>
  </si>
  <si>
    <t>15.4</t>
  </si>
  <si>
    <t>15.5</t>
  </si>
  <si>
    <t>TOMADA BAIXA DE EMBUTIR (1 MÓDULO), 2P+T 10 A, INCLUINDO SUPORTE E PLACA - FORNECIMENTO E INSTALAÇÃO. AF_12/2015</t>
  </si>
  <si>
    <t>ELEMENTO VAZADO</t>
  </si>
  <si>
    <t>18.2.1</t>
  </si>
  <si>
    <t>18.2.2</t>
  </si>
  <si>
    <t>18.2.3</t>
  </si>
  <si>
    <t>Barra de apoio para deficiente em ferro galvanizado de 11/2", l = 140cm (lavatório), inclusive parafusos de fixação e pintura</t>
  </si>
  <si>
    <t>FORNECIMENTO E ASSENTAMENTO DE BRITA 2-DRENOS E FILTROS   MM</t>
  </si>
  <si>
    <t>74125/002</t>
  </si>
  <si>
    <t>CONCRETO ARMADO - LAJE DE PISO PARA QUADRA</t>
  </si>
  <si>
    <t>215</t>
  </si>
  <si>
    <t>ADAPTADOR PVC SOLDAVEL COM FLANGES LIVRES PARA CAIXA D'AGUA 25MMX3/4" - FORNECIMENTO E INSTALACAO</t>
  </si>
  <si>
    <t>Valor Unit</t>
  </si>
  <si>
    <t>TORNEIRA DE BÓIA REAL, ROSCÁVEL, 3/4", FORNECIDA E INSTALADA EM RESERVAÇÃO DE ÁGUA. AF_06/2016</t>
  </si>
  <si>
    <t>CONDULETE 3/4" EM LIGA DE ALUMÍNIO FUNDIDO TIPO "T" - FORNECIMENTO E INSTALACAO</t>
  </si>
  <si>
    <t>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</si>
</sst>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##"/>
    <numFmt numFmtId="165" formatCode="\R\$\ #,##0.0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2" fillId="0" borderId="0" xfId="0" applyFont="1"/>
    <xf numFmtId="164" fontId="4" fillId="6" borderId="3" xfId="0" applyNumberFormat="1" applyFont="1" applyFill="1" applyBorder="1" applyAlignment="1">
      <alignment horizontal="right" vertical="top" wrapText="1"/>
    </xf>
    <xf numFmtId="0" fontId="2" fillId="7" borderId="4" xfId="0" applyFont="1" applyFill="1" applyBorder="1" applyAlignment="1">
      <alignment vertical="top" wrapText="1"/>
    </xf>
    <xf numFmtId="4" fontId="4" fillId="8" borderId="5" xfId="0" applyNumberFormat="1" applyFont="1" applyFill="1" applyBorder="1" applyAlignment="1">
      <alignment horizontal="right" vertical="top" wrapText="1"/>
    </xf>
    <xf numFmtId="0" fontId="3" fillId="9" borderId="0" xfId="0" applyFont="1" applyFill="1" applyAlignment="1">
      <alignment horizontal="right" vertical="top" wrapText="1"/>
    </xf>
    <xf numFmtId="0" fontId="4" fillId="10" borderId="6" xfId="0" applyFont="1" applyFill="1" applyBorder="1" applyAlignment="1">
      <alignment horizontal="center" vertical="top" wrapText="1"/>
    </xf>
    <xf numFmtId="164" fontId="4" fillId="11" borderId="7" xfId="0" applyNumberFormat="1" applyFont="1" applyFill="1" applyBorder="1" applyAlignment="1">
      <alignment horizontal="right" vertical="top" wrapText="1"/>
    </xf>
    <xf numFmtId="0" fontId="4" fillId="12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vertical="top" wrapText="1"/>
    </xf>
    <xf numFmtId="4" fontId="4" fillId="14" borderId="10" xfId="0" applyNumberFormat="1" applyFont="1" applyFill="1" applyBorder="1" applyAlignment="1">
      <alignment horizontal="right" vertical="top" wrapText="1"/>
    </xf>
    <xf numFmtId="0" fontId="2" fillId="18" borderId="11" xfId="0" applyFont="1" applyFill="1" applyBorder="1" applyAlignment="1">
      <alignment horizontal="right" vertical="top" wrapText="1"/>
    </xf>
    <xf numFmtId="0" fontId="6" fillId="0" borderId="0" xfId="0" applyFont="1"/>
    <xf numFmtId="0" fontId="4" fillId="19" borderId="12" xfId="0" applyFont="1" applyFill="1" applyBorder="1" applyAlignment="1">
      <alignment vertical="top" wrapText="1"/>
    </xf>
    <xf numFmtId="0" fontId="4" fillId="20" borderId="13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5" fillId="16" borderId="0" xfId="0" applyFont="1" applyFill="1" applyAlignment="1">
      <alignment vertical="top" wrapText="1"/>
    </xf>
    <xf numFmtId="0" fontId="3" fillId="9" borderId="0" xfId="0" applyFont="1" applyFill="1" applyAlignment="1">
      <alignment horizontal="right" vertical="top" wrapText="1"/>
    </xf>
    <xf numFmtId="165" fontId="3" fillId="4" borderId="0" xfId="0" applyNumberFormat="1" applyFont="1" applyFill="1" applyAlignment="1">
      <alignment horizontal="right" vertical="top" wrapText="1"/>
    </xf>
    <xf numFmtId="0" fontId="3" fillId="15" borderId="0" xfId="0" applyFont="1" applyFill="1" applyAlignment="1">
      <alignment horizontal="center" vertical="top" wrapText="1"/>
    </xf>
    <xf numFmtId="0" fontId="2" fillId="17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85"/>
  <sheetViews>
    <sheetView tabSelected="1" zoomScaleNormal="100" workbookViewId="0">
      <selection activeCell="A185" sqref="A185:J185"/>
    </sheetView>
  </sheetViews>
  <sheetFormatPr defaultColWidth="9.140625" defaultRowHeight="15" x14ac:dyDescent="0.2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  <col min="7" max="9" width="13.7109375" customWidth="1"/>
    <col min="10" max="10" width="15.5703125" customWidth="1"/>
  </cols>
  <sheetData>
    <row r="1" spans="1:10" x14ac:dyDescent="0.25">
      <c r="A1" s="17" t="s">
        <v>368</v>
      </c>
      <c r="B1" s="17"/>
      <c r="C1" s="17"/>
      <c r="D1" s="17"/>
      <c r="E1" s="17" t="s">
        <v>465</v>
      </c>
      <c r="F1" s="17"/>
      <c r="G1" s="17" t="s">
        <v>422</v>
      </c>
      <c r="H1" s="17"/>
      <c r="I1" s="17" t="s">
        <v>367</v>
      </c>
      <c r="J1" s="17"/>
    </row>
    <row r="2" spans="1:10" ht="99.95" customHeight="1" x14ac:dyDescent="0.25">
      <c r="A2" s="18" t="s">
        <v>434</v>
      </c>
      <c r="B2" s="18"/>
      <c r="C2" s="18"/>
      <c r="D2" s="18"/>
      <c r="E2" s="18" t="s">
        <v>90</v>
      </c>
      <c r="F2" s="18"/>
      <c r="G2" s="18" t="s">
        <v>237</v>
      </c>
      <c r="H2" s="18"/>
      <c r="I2" s="18" t="s">
        <v>490</v>
      </c>
      <c r="J2" s="18"/>
    </row>
    <row r="3" spans="1:10" ht="15" customHeight="1" x14ac:dyDescent="0.25">
      <c r="A3" s="22" t="s">
        <v>452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3" customFormat="1" ht="22.5" customHeight="1" x14ac:dyDescent="0.2">
      <c r="A4" s="5" t="s">
        <v>390</v>
      </c>
      <c r="B4" s="5" t="s">
        <v>269</v>
      </c>
      <c r="C4" s="5" t="s">
        <v>103</v>
      </c>
      <c r="D4" s="5" t="s">
        <v>212</v>
      </c>
      <c r="E4" s="5" t="s">
        <v>301</v>
      </c>
      <c r="F4" s="5" t="s">
        <v>156</v>
      </c>
      <c r="G4" s="13" t="s">
        <v>370</v>
      </c>
      <c r="H4" s="13" t="s">
        <v>531</v>
      </c>
      <c r="I4" s="13" t="s">
        <v>386</v>
      </c>
      <c r="J4" s="13" t="s">
        <v>304</v>
      </c>
    </row>
    <row r="5" spans="1:10" s="14" customFormat="1" ht="15" customHeight="1" x14ac:dyDescent="0.2">
      <c r="A5" s="11" t="s">
        <v>30</v>
      </c>
      <c r="B5" s="11"/>
      <c r="C5" s="11"/>
      <c r="D5" s="11" t="s">
        <v>157</v>
      </c>
      <c r="E5" s="11"/>
      <c r="F5" s="11"/>
      <c r="G5" s="1"/>
      <c r="H5" s="2"/>
      <c r="I5" s="2"/>
      <c r="J5" s="2">
        <f>SUM(J6:J14)</f>
        <v>0</v>
      </c>
    </row>
    <row r="6" spans="1:10" s="14" customFormat="1" ht="15" customHeight="1" x14ac:dyDescent="0.2">
      <c r="A6" s="15" t="s">
        <v>12</v>
      </c>
      <c r="B6" s="15" t="s">
        <v>436</v>
      </c>
      <c r="C6" s="15" t="s">
        <v>200</v>
      </c>
      <c r="D6" s="15" t="s">
        <v>46</v>
      </c>
      <c r="E6" s="15" t="s">
        <v>280</v>
      </c>
      <c r="F6" s="8" t="s">
        <v>147</v>
      </c>
      <c r="G6" s="4">
        <v>10</v>
      </c>
      <c r="H6" s="6"/>
      <c r="I6" s="6">
        <f>H6*(1.277)</f>
        <v>0</v>
      </c>
      <c r="J6" s="6">
        <f>G6*I6</f>
        <v>0</v>
      </c>
    </row>
    <row r="7" spans="1:10" s="14" customFormat="1" ht="22.5" customHeight="1" x14ac:dyDescent="0.2">
      <c r="A7" s="15" t="s">
        <v>13</v>
      </c>
      <c r="B7" s="15" t="s">
        <v>389</v>
      </c>
      <c r="C7" s="15" t="s">
        <v>200</v>
      </c>
      <c r="D7" s="15" t="s">
        <v>64</v>
      </c>
      <c r="E7" s="15" t="s">
        <v>451</v>
      </c>
      <c r="F7" s="8" t="s">
        <v>147</v>
      </c>
      <c r="G7" s="4">
        <v>312.39999999999998</v>
      </c>
      <c r="H7" s="6"/>
      <c r="I7" s="6">
        <f>H7*(1.277)</f>
        <v>0</v>
      </c>
      <c r="J7" s="6">
        <f t="shared" ref="J7:J17" si="0">G7*I7</f>
        <v>0</v>
      </c>
    </row>
    <row r="8" spans="1:10" s="14" customFormat="1" ht="30" customHeight="1" x14ac:dyDescent="0.2">
      <c r="A8" s="15" t="s">
        <v>15</v>
      </c>
      <c r="B8" s="15" t="s">
        <v>128</v>
      </c>
      <c r="C8" s="15" t="s">
        <v>200</v>
      </c>
      <c r="D8" s="15" t="s">
        <v>207</v>
      </c>
      <c r="E8" s="15" t="s">
        <v>406</v>
      </c>
      <c r="F8" s="8" t="s">
        <v>283</v>
      </c>
      <c r="G8" s="4">
        <v>1</v>
      </c>
      <c r="H8" s="6"/>
      <c r="I8" s="6">
        <f>H8*(1.277)</f>
        <v>0</v>
      </c>
      <c r="J8" s="6">
        <f t="shared" si="0"/>
        <v>0</v>
      </c>
    </row>
    <row r="9" spans="1:10" s="14" customFormat="1" ht="30" customHeight="1" x14ac:dyDescent="0.2">
      <c r="A9" s="15" t="s">
        <v>16</v>
      </c>
      <c r="B9" s="15" t="s">
        <v>235</v>
      </c>
      <c r="C9" s="15" t="s">
        <v>200</v>
      </c>
      <c r="D9" s="15" t="s">
        <v>453</v>
      </c>
      <c r="E9" s="15" t="s">
        <v>451</v>
      </c>
      <c r="F9" s="8" t="s">
        <v>283</v>
      </c>
      <c r="G9" s="4">
        <v>1</v>
      </c>
      <c r="H9" s="6"/>
      <c r="I9" s="6">
        <f>H9*(1.277)</f>
        <v>0</v>
      </c>
      <c r="J9" s="6">
        <f t="shared" si="0"/>
        <v>0</v>
      </c>
    </row>
    <row r="10" spans="1:10" s="14" customFormat="1" ht="15" customHeight="1" x14ac:dyDescent="0.2">
      <c r="A10" s="15" t="s">
        <v>19</v>
      </c>
      <c r="B10" s="15" t="s">
        <v>364</v>
      </c>
      <c r="C10" s="15" t="s">
        <v>100</v>
      </c>
      <c r="D10" s="15" t="s">
        <v>171</v>
      </c>
      <c r="E10" s="15" t="s">
        <v>100</v>
      </c>
      <c r="F10" s="8" t="s">
        <v>283</v>
      </c>
      <c r="G10" s="4">
        <v>1</v>
      </c>
      <c r="H10" s="6"/>
      <c r="I10" s="6">
        <f>H10*(1.277)</f>
        <v>0</v>
      </c>
      <c r="J10" s="6">
        <f t="shared" si="0"/>
        <v>0</v>
      </c>
    </row>
    <row r="11" spans="1:10" s="14" customFormat="1" ht="15" customHeight="1" x14ac:dyDescent="0.2">
      <c r="A11" s="15" t="s">
        <v>20</v>
      </c>
      <c r="B11" s="15" t="s">
        <v>349</v>
      </c>
      <c r="C11" s="15" t="s">
        <v>100</v>
      </c>
      <c r="D11" s="15" t="s">
        <v>168</v>
      </c>
      <c r="E11" s="15" t="s">
        <v>100</v>
      </c>
      <c r="F11" s="8" t="s">
        <v>283</v>
      </c>
      <c r="G11" s="4">
        <v>1</v>
      </c>
      <c r="H11" s="6"/>
      <c r="I11" s="6">
        <f>H11*(1.277)</f>
        <v>0</v>
      </c>
      <c r="J11" s="6">
        <f t="shared" si="0"/>
        <v>0</v>
      </c>
    </row>
    <row r="12" spans="1:10" s="14" customFormat="1" ht="52.5" customHeight="1" x14ac:dyDescent="0.2">
      <c r="A12" s="15" t="s">
        <v>21</v>
      </c>
      <c r="B12" s="15" t="s">
        <v>32</v>
      </c>
      <c r="C12" s="15" t="s">
        <v>200</v>
      </c>
      <c r="D12" s="15" t="s">
        <v>299</v>
      </c>
      <c r="E12" s="15" t="s">
        <v>280</v>
      </c>
      <c r="F12" s="8" t="s">
        <v>283</v>
      </c>
      <c r="G12" s="4">
        <v>1</v>
      </c>
      <c r="H12" s="6"/>
      <c r="I12" s="6">
        <f>H12*(1.277)</f>
        <v>0</v>
      </c>
      <c r="J12" s="6">
        <f t="shared" si="0"/>
        <v>0</v>
      </c>
    </row>
    <row r="13" spans="1:10" s="14" customFormat="1" ht="30" customHeight="1" x14ac:dyDescent="0.2">
      <c r="A13" s="15" t="s">
        <v>23</v>
      </c>
      <c r="B13" s="15" t="s">
        <v>510</v>
      </c>
      <c r="C13" s="15" t="s">
        <v>200</v>
      </c>
      <c r="D13" s="15" t="s">
        <v>342</v>
      </c>
      <c r="E13" s="15" t="s">
        <v>280</v>
      </c>
      <c r="F13" s="8" t="s">
        <v>147</v>
      </c>
      <c r="G13" s="4">
        <v>20</v>
      </c>
      <c r="H13" s="6"/>
      <c r="I13" s="6">
        <f>H13*(1.277)</f>
        <v>0</v>
      </c>
      <c r="J13" s="6">
        <f t="shared" si="0"/>
        <v>0</v>
      </c>
    </row>
    <row r="14" spans="1:10" s="14" customFormat="1" ht="15" customHeight="1" x14ac:dyDescent="0.2">
      <c r="A14" s="15" t="s">
        <v>24</v>
      </c>
      <c r="B14" s="15" t="s">
        <v>494</v>
      </c>
      <c r="C14" s="15" t="s">
        <v>200</v>
      </c>
      <c r="D14" s="15" t="s">
        <v>491</v>
      </c>
      <c r="E14" s="15" t="s">
        <v>451</v>
      </c>
      <c r="F14" s="8" t="s">
        <v>147</v>
      </c>
      <c r="G14" s="4">
        <v>1230</v>
      </c>
      <c r="H14" s="6"/>
      <c r="I14" s="6">
        <f>H14*(1.277)</f>
        <v>0</v>
      </c>
      <c r="J14" s="6">
        <f t="shared" si="0"/>
        <v>0</v>
      </c>
    </row>
    <row r="15" spans="1:10" s="14" customFormat="1" ht="15" customHeight="1" x14ac:dyDescent="0.2">
      <c r="A15" s="11" t="s">
        <v>31</v>
      </c>
      <c r="B15" s="11"/>
      <c r="C15" s="11"/>
      <c r="D15" s="11" t="s">
        <v>484</v>
      </c>
      <c r="E15" s="11"/>
      <c r="F15" s="11"/>
      <c r="G15" s="1"/>
      <c r="H15" s="2"/>
      <c r="I15" s="2"/>
      <c r="J15" s="2">
        <f>SUM(J16:J17)</f>
        <v>0</v>
      </c>
    </row>
    <row r="16" spans="1:10" s="14" customFormat="1" ht="15" customHeight="1" x14ac:dyDescent="0.2">
      <c r="A16" s="15" t="s">
        <v>496</v>
      </c>
      <c r="B16" s="15" t="s">
        <v>224</v>
      </c>
      <c r="C16" s="15" t="s">
        <v>200</v>
      </c>
      <c r="D16" s="15" t="s">
        <v>314</v>
      </c>
      <c r="E16" s="15" t="s">
        <v>232</v>
      </c>
      <c r="F16" s="8" t="s">
        <v>148</v>
      </c>
      <c r="G16" s="4">
        <v>15</v>
      </c>
      <c r="H16" s="6"/>
      <c r="I16" s="6">
        <f>H16*(1.277)</f>
        <v>0</v>
      </c>
      <c r="J16" s="6">
        <f t="shared" si="0"/>
        <v>0</v>
      </c>
    </row>
    <row r="17" spans="1:10" s="14" customFormat="1" ht="22.5" customHeight="1" x14ac:dyDescent="0.2">
      <c r="A17" s="15" t="s">
        <v>498</v>
      </c>
      <c r="B17" s="15" t="s">
        <v>209</v>
      </c>
      <c r="C17" s="15" t="s">
        <v>200</v>
      </c>
      <c r="D17" s="15" t="s">
        <v>153</v>
      </c>
      <c r="E17" s="15" t="s">
        <v>232</v>
      </c>
      <c r="F17" s="8" t="s">
        <v>511</v>
      </c>
      <c r="G17" s="4">
        <v>150</v>
      </c>
      <c r="H17" s="6"/>
      <c r="I17" s="6">
        <f>H17*(1.277)</f>
        <v>0</v>
      </c>
      <c r="J17" s="6">
        <f t="shared" si="0"/>
        <v>0</v>
      </c>
    </row>
    <row r="18" spans="1:10" s="14" customFormat="1" ht="15" customHeight="1" x14ac:dyDescent="0.2">
      <c r="A18" s="11" t="s">
        <v>33</v>
      </c>
      <c r="B18" s="11"/>
      <c r="C18" s="11"/>
      <c r="D18" s="11" t="s">
        <v>229</v>
      </c>
      <c r="E18" s="11"/>
      <c r="F18" s="11"/>
      <c r="G18" s="1"/>
      <c r="H18" s="2"/>
      <c r="I18" s="2"/>
      <c r="J18" s="2">
        <f>J19+J24+J29</f>
        <v>0</v>
      </c>
    </row>
    <row r="19" spans="1:10" s="14" customFormat="1" ht="15" customHeight="1" x14ac:dyDescent="0.2">
      <c r="A19" s="11" t="s">
        <v>439</v>
      </c>
      <c r="B19" s="11"/>
      <c r="C19" s="11"/>
      <c r="D19" s="11" t="s">
        <v>253</v>
      </c>
      <c r="E19" s="11"/>
      <c r="F19" s="11"/>
      <c r="G19" s="1"/>
      <c r="H19" s="2"/>
      <c r="I19" s="2"/>
      <c r="J19" s="2">
        <f>SUM(J20:J23)</f>
        <v>0</v>
      </c>
    </row>
    <row r="20" spans="1:10" s="14" customFormat="1" ht="30" customHeight="1" x14ac:dyDescent="0.2">
      <c r="A20" s="15" t="s">
        <v>443</v>
      </c>
      <c r="B20" s="15" t="s">
        <v>186</v>
      </c>
      <c r="C20" s="15" t="s">
        <v>200</v>
      </c>
      <c r="D20" s="15" t="s">
        <v>462</v>
      </c>
      <c r="E20" s="15" t="s">
        <v>152</v>
      </c>
      <c r="F20" s="8" t="s">
        <v>147</v>
      </c>
      <c r="G20" s="4">
        <v>30</v>
      </c>
      <c r="H20" s="6"/>
      <c r="I20" s="6">
        <f>H20*(1.277)</f>
        <v>0</v>
      </c>
      <c r="J20" s="6">
        <f t="shared" ref="J20:J23" si="1">G20*I20</f>
        <v>0</v>
      </c>
    </row>
    <row r="21" spans="1:10" s="14" customFormat="1" ht="22.5" customHeight="1" x14ac:dyDescent="0.2">
      <c r="A21" s="15" t="s">
        <v>445</v>
      </c>
      <c r="B21" s="15" t="s">
        <v>27</v>
      </c>
      <c r="C21" s="15" t="s">
        <v>200</v>
      </c>
      <c r="D21" s="15" t="s">
        <v>480</v>
      </c>
      <c r="E21" s="15" t="s">
        <v>152</v>
      </c>
      <c r="F21" s="8" t="s">
        <v>116</v>
      </c>
      <c r="G21" s="4">
        <v>81.430000000000007</v>
      </c>
      <c r="H21" s="6"/>
      <c r="I21" s="6">
        <f>H21*(1.277)</f>
        <v>0</v>
      </c>
      <c r="J21" s="6">
        <f t="shared" si="1"/>
        <v>0</v>
      </c>
    </row>
    <row r="22" spans="1:10" s="14" customFormat="1" ht="22.5" customHeight="1" x14ac:dyDescent="0.2">
      <c r="A22" s="15" t="s">
        <v>447</v>
      </c>
      <c r="B22" s="15" t="s">
        <v>26</v>
      </c>
      <c r="C22" s="15" t="s">
        <v>200</v>
      </c>
      <c r="D22" s="15" t="s">
        <v>126</v>
      </c>
      <c r="E22" s="15" t="s">
        <v>152</v>
      </c>
      <c r="F22" s="8" t="s">
        <v>116</v>
      </c>
      <c r="G22" s="4">
        <v>24.2</v>
      </c>
      <c r="H22" s="6"/>
      <c r="I22" s="6">
        <f>H22*(1.277)</f>
        <v>0</v>
      </c>
      <c r="J22" s="6">
        <f t="shared" si="1"/>
        <v>0</v>
      </c>
    </row>
    <row r="23" spans="1:10" s="14" customFormat="1" ht="37.5" customHeight="1" x14ac:dyDescent="0.2">
      <c r="A23" s="15" t="s">
        <v>448</v>
      </c>
      <c r="B23" s="15" t="s">
        <v>474</v>
      </c>
      <c r="C23" s="15" t="s">
        <v>200</v>
      </c>
      <c r="D23" s="15" t="s">
        <v>424</v>
      </c>
      <c r="E23" s="15" t="s">
        <v>152</v>
      </c>
      <c r="F23" s="8" t="s">
        <v>148</v>
      </c>
      <c r="G23" s="4">
        <v>1.45</v>
      </c>
      <c r="H23" s="6"/>
      <c r="I23" s="6">
        <f>H23*(1.277)</f>
        <v>0</v>
      </c>
      <c r="J23" s="6">
        <f t="shared" si="1"/>
        <v>0</v>
      </c>
    </row>
    <row r="24" spans="1:10" s="14" customFormat="1" ht="15" customHeight="1" x14ac:dyDescent="0.2">
      <c r="A24" s="11" t="s">
        <v>440</v>
      </c>
      <c r="B24" s="11"/>
      <c r="C24" s="11"/>
      <c r="D24" s="11" t="s">
        <v>495</v>
      </c>
      <c r="E24" s="11"/>
      <c r="F24" s="11"/>
      <c r="G24" s="1"/>
      <c r="H24" s="2"/>
      <c r="I24" s="2"/>
      <c r="J24" s="2">
        <f>SUM(J25:J28)</f>
        <v>0</v>
      </c>
    </row>
    <row r="25" spans="1:10" s="14" customFormat="1" ht="37.5" customHeight="1" x14ac:dyDescent="0.2">
      <c r="A25" s="15" t="s">
        <v>382</v>
      </c>
      <c r="B25" s="15" t="s">
        <v>53</v>
      </c>
      <c r="C25" s="15" t="s">
        <v>200</v>
      </c>
      <c r="D25" s="15" t="s">
        <v>78</v>
      </c>
      <c r="E25" s="15" t="s">
        <v>152</v>
      </c>
      <c r="F25" s="8" t="s">
        <v>147</v>
      </c>
      <c r="G25" s="4">
        <v>23.21</v>
      </c>
      <c r="H25" s="6"/>
      <c r="I25" s="6">
        <f t="shared" ref="I25:I28" si="2">H25*(1.277)</f>
        <v>0</v>
      </c>
      <c r="J25" s="6">
        <f t="shared" ref="J25:J28" si="3">G25*I25</f>
        <v>0</v>
      </c>
    </row>
    <row r="26" spans="1:10" s="14" customFormat="1" ht="22.5" customHeight="1" x14ac:dyDescent="0.2">
      <c r="A26" s="15" t="s">
        <v>383</v>
      </c>
      <c r="B26" s="15" t="s">
        <v>27</v>
      </c>
      <c r="C26" s="15" t="s">
        <v>200</v>
      </c>
      <c r="D26" s="15" t="s">
        <v>480</v>
      </c>
      <c r="E26" s="15" t="s">
        <v>152</v>
      </c>
      <c r="F26" s="8" t="s">
        <v>116</v>
      </c>
      <c r="G26" s="4">
        <v>136.25</v>
      </c>
      <c r="H26" s="6"/>
      <c r="I26" s="6">
        <f t="shared" si="2"/>
        <v>0</v>
      </c>
      <c r="J26" s="6">
        <f t="shared" si="3"/>
        <v>0</v>
      </c>
    </row>
    <row r="27" spans="1:10" s="14" customFormat="1" ht="22.5" customHeight="1" x14ac:dyDescent="0.2">
      <c r="A27" s="15" t="s">
        <v>384</v>
      </c>
      <c r="B27" s="15" t="s">
        <v>26</v>
      </c>
      <c r="C27" s="15" t="s">
        <v>200</v>
      </c>
      <c r="D27" s="15" t="s">
        <v>126</v>
      </c>
      <c r="E27" s="15" t="s">
        <v>152</v>
      </c>
      <c r="F27" s="8" t="s">
        <v>116</v>
      </c>
      <c r="G27" s="4">
        <v>16.8</v>
      </c>
      <c r="H27" s="6"/>
      <c r="I27" s="6">
        <f t="shared" si="2"/>
        <v>0</v>
      </c>
      <c r="J27" s="6">
        <f t="shared" si="3"/>
        <v>0</v>
      </c>
    </row>
    <row r="28" spans="1:10" s="14" customFormat="1" ht="37.5" customHeight="1" x14ac:dyDescent="0.2">
      <c r="A28" s="15" t="s">
        <v>385</v>
      </c>
      <c r="B28" s="15" t="s">
        <v>474</v>
      </c>
      <c r="C28" s="15" t="s">
        <v>200</v>
      </c>
      <c r="D28" s="15" t="s">
        <v>424</v>
      </c>
      <c r="E28" s="15" t="s">
        <v>152</v>
      </c>
      <c r="F28" s="8" t="s">
        <v>148</v>
      </c>
      <c r="G28" s="4">
        <v>1.37</v>
      </c>
      <c r="H28" s="6"/>
      <c r="I28" s="6">
        <f t="shared" si="2"/>
        <v>0</v>
      </c>
      <c r="J28" s="6">
        <f t="shared" si="3"/>
        <v>0</v>
      </c>
    </row>
    <row r="29" spans="1:10" s="14" customFormat="1" ht="15" customHeight="1" x14ac:dyDescent="0.2">
      <c r="A29" s="11" t="s">
        <v>442</v>
      </c>
      <c r="B29" s="11"/>
      <c r="C29" s="11"/>
      <c r="D29" s="11" t="s">
        <v>528</v>
      </c>
      <c r="E29" s="11"/>
      <c r="F29" s="11"/>
      <c r="G29" s="1"/>
      <c r="H29" s="2"/>
      <c r="I29" s="2"/>
      <c r="J29" s="2">
        <f>SUM(J30:J32)</f>
        <v>0</v>
      </c>
    </row>
    <row r="30" spans="1:10" s="14" customFormat="1" ht="45" customHeight="1" x14ac:dyDescent="0.2">
      <c r="A30" s="15" t="s">
        <v>242</v>
      </c>
      <c r="B30" s="15" t="s">
        <v>150</v>
      </c>
      <c r="C30" s="15" t="s">
        <v>200</v>
      </c>
      <c r="D30" s="15" t="s">
        <v>111</v>
      </c>
      <c r="E30" s="15" t="s">
        <v>152</v>
      </c>
      <c r="F30" s="8" t="s">
        <v>147</v>
      </c>
      <c r="G30" s="4">
        <v>10.8</v>
      </c>
      <c r="H30" s="6"/>
      <c r="I30" s="6">
        <f t="shared" ref="I30:I32" si="4">H30*(1.277)</f>
        <v>0</v>
      </c>
      <c r="J30" s="6">
        <f t="shared" ref="J30:J32" si="5">G30*I30</f>
        <v>0</v>
      </c>
    </row>
    <row r="31" spans="1:10" s="14" customFormat="1" ht="22.5" customHeight="1" x14ac:dyDescent="0.2">
      <c r="A31" s="15" t="s">
        <v>243</v>
      </c>
      <c r="B31" s="15" t="s">
        <v>470</v>
      </c>
      <c r="C31" s="15" t="s">
        <v>200</v>
      </c>
      <c r="D31" s="15" t="s">
        <v>338</v>
      </c>
      <c r="E31" s="15" t="s">
        <v>152</v>
      </c>
      <c r="F31" s="8" t="s">
        <v>147</v>
      </c>
      <c r="G31" s="4">
        <v>1001.47</v>
      </c>
      <c r="H31" s="6"/>
      <c r="I31" s="6">
        <f t="shared" si="4"/>
        <v>0</v>
      </c>
      <c r="J31" s="6">
        <f t="shared" si="5"/>
        <v>0</v>
      </c>
    </row>
    <row r="32" spans="1:10" s="14" customFormat="1" ht="37.5" customHeight="1" x14ac:dyDescent="0.2">
      <c r="A32" s="15" t="s">
        <v>244</v>
      </c>
      <c r="B32" s="15" t="s">
        <v>474</v>
      </c>
      <c r="C32" s="15" t="s">
        <v>200</v>
      </c>
      <c r="D32" s="15" t="s">
        <v>424</v>
      </c>
      <c r="E32" s="15" t="s">
        <v>152</v>
      </c>
      <c r="F32" s="8" t="s">
        <v>148</v>
      </c>
      <c r="G32" s="4">
        <v>27.07</v>
      </c>
      <c r="H32" s="6"/>
      <c r="I32" s="6">
        <f t="shared" si="4"/>
        <v>0</v>
      </c>
      <c r="J32" s="6">
        <f t="shared" si="5"/>
        <v>0</v>
      </c>
    </row>
    <row r="33" spans="1:10" s="14" customFormat="1" ht="15" customHeight="1" x14ac:dyDescent="0.2">
      <c r="A33" s="11" t="s">
        <v>35</v>
      </c>
      <c r="B33" s="11"/>
      <c r="C33" s="11"/>
      <c r="D33" s="11" t="s">
        <v>247</v>
      </c>
      <c r="E33" s="11"/>
      <c r="F33" s="11"/>
      <c r="G33" s="1"/>
      <c r="H33" s="2"/>
      <c r="I33" s="2"/>
      <c r="J33" s="2">
        <f>J34+J36</f>
        <v>0</v>
      </c>
    </row>
    <row r="34" spans="1:10" s="14" customFormat="1" ht="15" customHeight="1" x14ac:dyDescent="0.2">
      <c r="A34" s="11" t="s">
        <v>378</v>
      </c>
      <c r="B34" s="11"/>
      <c r="C34" s="11"/>
      <c r="D34" s="11" t="s">
        <v>521</v>
      </c>
      <c r="E34" s="11"/>
      <c r="F34" s="11"/>
      <c r="G34" s="1"/>
      <c r="H34" s="2"/>
      <c r="I34" s="2"/>
      <c r="J34" s="2">
        <f>J35</f>
        <v>0</v>
      </c>
    </row>
    <row r="35" spans="1:10" s="14" customFormat="1" ht="22.5" customHeight="1" x14ac:dyDescent="0.2">
      <c r="A35" s="15" t="s">
        <v>47</v>
      </c>
      <c r="B35" s="15" t="s">
        <v>131</v>
      </c>
      <c r="C35" s="15" t="s">
        <v>200</v>
      </c>
      <c r="D35" s="15" t="s">
        <v>293</v>
      </c>
      <c r="E35" s="15" t="s">
        <v>203</v>
      </c>
      <c r="F35" s="8" t="s">
        <v>147</v>
      </c>
      <c r="G35" s="4">
        <v>148.1</v>
      </c>
      <c r="H35" s="6"/>
      <c r="I35" s="6">
        <f>H35*(1.277)</f>
        <v>0</v>
      </c>
      <c r="J35" s="6">
        <f t="shared" ref="J35" si="6">G35*I35</f>
        <v>0</v>
      </c>
    </row>
    <row r="36" spans="1:10" s="14" customFormat="1" ht="15" customHeight="1" x14ac:dyDescent="0.2">
      <c r="A36" s="11" t="s">
        <v>379</v>
      </c>
      <c r="B36" s="11"/>
      <c r="C36" s="11"/>
      <c r="D36" s="11" t="s">
        <v>513</v>
      </c>
      <c r="E36" s="11"/>
      <c r="F36" s="11"/>
      <c r="G36" s="1"/>
      <c r="H36" s="2"/>
      <c r="I36" s="2"/>
      <c r="J36" s="2">
        <f>J37</f>
        <v>0</v>
      </c>
    </row>
    <row r="37" spans="1:10" s="14" customFormat="1" ht="45" customHeight="1" x14ac:dyDescent="0.2">
      <c r="A37" s="15" t="s">
        <v>504</v>
      </c>
      <c r="B37" s="15" t="s">
        <v>475</v>
      </c>
      <c r="C37" s="15" t="s">
        <v>200</v>
      </c>
      <c r="D37" s="15" t="s">
        <v>22</v>
      </c>
      <c r="E37" s="15" t="s">
        <v>203</v>
      </c>
      <c r="F37" s="8" t="s">
        <v>147</v>
      </c>
      <c r="G37" s="4">
        <v>259.22000000000003</v>
      </c>
      <c r="H37" s="6"/>
      <c r="I37" s="6">
        <f>H37*(1.277)</f>
        <v>0</v>
      </c>
      <c r="J37" s="6">
        <f t="shared" ref="J37" si="7">G37*I37</f>
        <v>0</v>
      </c>
    </row>
    <row r="38" spans="1:10" s="14" customFormat="1" ht="15" customHeight="1" x14ac:dyDescent="0.2">
      <c r="A38" s="11" t="s">
        <v>36</v>
      </c>
      <c r="B38" s="11"/>
      <c r="C38" s="11"/>
      <c r="D38" s="11" t="s">
        <v>478</v>
      </c>
      <c r="E38" s="11"/>
      <c r="F38" s="11"/>
      <c r="G38" s="1"/>
      <c r="H38" s="2"/>
      <c r="I38" s="2"/>
      <c r="J38" s="2">
        <f>J39+J44+J48</f>
        <v>0</v>
      </c>
    </row>
    <row r="39" spans="1:10" s="14" customFormat="1" ht="15" customHeight="1" x14ac:dyDescent="0.2">
      <c r="A39" s="11" t="s">
        <v>309</v>
      </c>
      <c r="B39" s="11"/>
      <c r="C39" s="11"/>
      <c r="D39" s="11" t="s">
        <v>423</v>
      </c>
      <c r="E39" s="11"/>
      <c r="F39" s="11"/>
      <c r="G39" s="1"/>
      <c r="H39" s="2"/>
      <c r="I39" s="2"/>
      <c r="J39" s="2">
        <f>SUM(J40:J43)</f>
        <v>0</v>
      </c>
    </row>
    <row r="40" spans="1:10" s="14" customFormat="1" ht="52.5" customHeight="1" x14ac:dyDescent="0.2">
      <c r="A40" s="15" t="s">
        <v>214</v>
      </c>
      <c r="B40" s="15" t="s">
        <v>426</v>
      </c>
      <c r="C40" s="15" t="s">
        <v>200</v>
      </c>
      <c r="D40" s="15" t="s">
        <v>288</v>
      </c>
      <c r="E40" s="15" t="s">
        <v>487</v>
      </c>
      <c r="F40" s="8" t="s">
        <v>283</v>
      </c>
      <c r="G40" s="4">
        <v>2</v>
      </c>
      <c r="H40" s="6"/>
      <c r="I40" s="6">
        <f>H40*(1.277)</f>
        <v>0</v>
      </c>
      <c r="J40" s="6">
        <f t="shared" ref="J40:J43" si="8">G40*I40</f>
        <v>0</v>
      </c>
    </row>
    <row r="41" spans="1:10" s="14" customFormat="1" ht="52.5" customHeight="1" x14ac:dyDescent="0.2">
      <c r="A41" s="15" t="s">
        <v>217</v>
      </c>
      <c r="B41" s="15" t="s">
        <v>428</v>
      </c>
      <c r="C41" s="15" t="s">
        <v>200</v>
      </c>
      <c r="D41" s="15" t="s">
        <v>497</v>
      </c>
      <c r="E41" s="15" t="s">
        <v>487</v>
      </c>
      <c r="F41" s="8" t="s">
        <v>283</v>
      </c>
      <c r="G41" s="4">
        <v>1</v>
      </c>
      <c r="H41" s="6"/>
      <c r="I41" s="6">
        <f>H41*(1.277)</f>
        <v>0</v>
      </c>
      <c r="J41" s="6">
        <f t="shared" si="8"/>
        <v>0</v>
      </c>
    </row>
    <row r="42" spans="1:10" s="14" customFormat="1" ht="30" customHeight="1" x14ac:dyDescent="0.2">
      <c r="A42" s="15" t="s">
        <v>218</v>
      </c>
      <c r="B42" s="15" t="s">
        <v>464</v>
      </c>
      <c r="C42" s="15" t="s">
        <v>200</v>
      </c>
      <c r="D42" s="15" t="s">
        <v>196</v>
      </c>
      <c r="E42" s="15" t="s">
        <v>487</v>
      </c>
      <c r="F42" s="8" t="s">
        <v>283</v>
      </c>
      <c r="G42" s="4">
        <v>4</v>
      </c>
      <c r="H42" s="6"/>
      <c r="I42" s="6">
        <f>H42*(1.277)</f>
        <v>0</v>
      </c>
      <c r="J42" s="6">
        <f t="shared" si="8"/>
        <v>0</v>
      </c>
    </row>
    <row r="43" spans="1:10" s="14" customFormat="1" ht="30" customHeight="1" x14ac:dyDescent="0.2">
      <c r="A43" s="15" t="s">
        <v>219</v>
      </c>
      <c r="B43" s="15" t="s">
        <v>463</v>
      </c>
      <c r="C43" s="15" t="s">
        <v>200</v>
      </c>
      <c r="D43" s="15" t="s">
        <v>105</v>
      </c>
      <c r="E43" s="15" t="s">
        <v>487</v>
      </c>
      <c r="F43" s="8" t="s">
        <v>283</v>
      </c>
      <c r="G43" s="4">
        <v>2</v>
      </c>
      <c r="H43" s="6"/>
      <c r="I43" s="6">
        <f>H43*(1.277)</f>
        <v>0</v>
      </c>
      <c r="J43" s="6">
        <f t="shared" si="8"/>
        <v>0</v>
      </c>
    </row>
    <row r="44" spans="1:10" s="14" customFormat="1" ht="15" customHeight="1" x14ac:dyDescent="0.2">
      <c r="A44" s="11" t="s">
        <v>310</v>
      </c>
      <c r="B44" s="11"/>
      <c r="C44" s="11"/>
      <c r="D44" s="11" t="s">
        <v>225</v>
      </c>
      <c r="E44" s="11"/>
      <c r="F44" s="11"/>
      <c r="G44" s="1"/>
      <c r="H44" s="2"/>
      <c r="I44" s="2"/>
      <c r="J44" s="2">
        <f>SUM(J45:J47)</f>
        <v>0</v>
      </c>
    </row>
    <row r="45" spans="1:10" s="14" customFormat="1" ht="22.5" customHeight="1" x14ac:dyDescent="0.2">
      <c r="A45" s="15" t="s">
        <v>134</v>
      </c>
      <c r="B45" s="15" t="s">
        <v>193</v>
      </c>
      <c r="C45" s="15" t="s">
        <v>44</v>
      </c>
      <c r="D45" s="15" t="s">
        <v>482</v>
      </c>
      <c r="E45" s="15" t="s">
        <v>487</v>
      </c>
      <c r="F45" s="8" t="s">
        <v>77</v>
      </c>
      <c r="G45" s="4">
        <v>11.6</v>
      </c>
      <c r="H45" s="6"/>
      <c r="I45" s="6">
        <f>H45*(1.277)</f>
        <v>0</v>
      </c>
      <c r="J45" s="6">
        <f t="shared" ref="J45:J47" si="9">G45*I45</f>
        <v>0</v>
      </c>
    </row>
    <row r="46" spans="1:10" s="14" customFormat="1" ht="22.5" customHeight="1" x14ac:dyDescent="0.2">
      <c r="A46" s="15" t="s">
        <v>136</v>
      </c>
      <c r="B46" s="15" t="s">
        <v>194</v>
      </c>
      <c r="C46" s="15" t="s">
        <v>44</v>
      </c>
      <c r="D46" s="15" t="s">
        <v>485</v>
      </c>
      <c r="E46" s="15" t="s">
        <v>487</v>
      </c>
      <c r="F46" s="8" t="s">
        <v>147</v>
      </c>
      <c r="G46" s="4">
        <v>4.3</v>
      </c>
      <c r="H46" s="6"/>
      <c r="I46" s="6">
        <f>H46*(1.277)</f>
        <v>0</v>
      </c>
      <c r="J46" s="6">
        <f t="shared" si="9"/>
        <v>0</v>
      </c>
    </row>
    <row r="47" spans="1:10" s="14" customFormat="1" ht="15" customHeight="1" x14ac:dyDescent="0.2">
      <c r="A47" s="15" t="s">
        <v>137</v>
      </c>
      <c r="B47" s="15" t="s">
        <v>352</v>
      </c>
      <c r="C47" s="15" t="s">
        <v>200</v>
      </c>
      <c r="D47" s="15" t="s">
        <v>159</v>
      </c>
      <c r="E47" s="15" t="s">
        <v>487</v>
      </c>
      <c r="F47" s="8" t="s">
        <v>283</v>
      </c>
      <c r="G47" s="4">
        <v>6</v>
      </c>
      <c r="H47" s="6"/>
      <c r="I47" s="6">
        <f>H47*(1.277)</f>
        <v>0</v>
      </c>
      <c r="J47" s="6">
        <f t="shared" si="9"/>
        <v>0</v>
      </c>
    </row>
    <row r="48" spans="1:10" s="14" customFormat="1" ht="15" customHeight="1" x14ac:dyDescent="0.2">
      <c r="A48" s="11" t="s">
        <v>311</v>
      </c>
      <c r="B48" s="11"/>
      <c r="C48" s="11"/>
      <c r="D48" s="11" t="s">
        <v>108</v>
      </c>
      <c r="E48" s="11"/>
      <c r="F48" s="11"/>
      <c r="G48" s="1"/>
      <c r="H48" s="2"/>
      <c r="I48" s="2"/>
      <c r="J48" s="2">
        <f>SUM(J49)</f>
        <v>0</v>
      </c>
    </row>
    <row r="49" spans="1:10" s="14" customFormat="1" ht="22.5" customHeight="1" x14ac:dyDescent="0.2">
      <c r="A49" s="15" t="s">
        <v>514</v>
      </c>
      <c r="B49" s="15" t="s">
        <v>527</v>
      </c>
      <c r="C49" s="15" t="s">
        <v>200</v>
      </c>
      <c r="D49" s="15" t="s">
        <v>455</v>
      </c>
      <c r="E49" s="15" t="s">
        <v>487</v>
      </c>
      <c r="F49" s="8" t="s">
        <v>147</v>
      </c>
      <c r="G49" s="4">
        <v>4.32</v>
      </c>
      <c r="H49" s="6"/>
      <c r="I49" s="6">
        <f>H49*(1.277)</f>
        <v>0</v>
      </c>
      <c r="J49" s="6">
        <f t="shared" ref="J49" si="10">G49*I49</f>
        <v>0</v>
      </c>
    </row>
    <row r="50" spans="1:10" s="14" customFormat="1" ht="15" customHeight="1" x14ac:dyDescent="0.2">
      <c r="A50" s="11" t="s">
        <v>38</v>
      </c>
      <c r="B50" s="11"/>
      <c r="C50" s="11"/>
      <c r="D50" s="11" t="s">
        <v>413</v>
      </c>
      <c r="E50" s="11"/>
      <c r="F50" s="11"/>
      <c r="G50" s="1"/>
      <c r="H50" s="2"/>
      <c r="I50" s="2"/>
      <c r="J50" s="2">
        <f>SUM(J51:J52)</f>
        <v>0</v>
      </c>
    </row>
    <row r="51" spans="1:10" s="14" customFormat="1" ht="15" customHeight="1" x14ac:dyDescent="0.2">
      <c r="A51" s="15" t="s">
        <v>238</v>
      </c>
      <c r="B51" s="15" t="s">
        <v>59</v>
      </c>
      <c r="C51" s="15" t="s">
        <v>200</v>
      </c>
      <c r="D51" s="15" t="s">
        <v>444</v>
      </c>
      <c r="E51" s="15" t="s">
        <v>249</v>
      </c>
      <c r="F51" s="8" t="s">
        <v>147</v>
      </c>
      <c r="G51" s="4">
        <v>1030.4000000000001</v>
      </c>
      <c r="H51" s="6"/>
      <c r="I51" s="6">
        <f t="shared" ref="I51:I52" si="11">H51*(1.277)</f>
        <v>0</v>
      </c>
      <c r="J51" s="6">
        <f t="shared" ref="J51:J52" si="12">G51*I51</f>
        <v>0</v>
      </c>
    </row>
    <row r="52" spans="1:10" s="14" customFormat="1" ht="52.5" customHeight="1" x14ac:dyDescent="0.2">
      <c r="A52" s="15" t="s">
        <v>239</v>
      </c>
      <c r="B52" s="15" t="s">
        <v>10</v>
      </c>
      <c r="C52" s="15" t="s">
        <v>200</v>
      </c>
      <c r="D52" s="15" t="s">
        <v>297</v>
      </c>
      <c r="E52" s="15" t="s">
        <v>249</v>
      </c>
      <c r="F52" s="8" t="s">
        <v>147</v>
      </c>
      <c r="G52" s="4">
        <v>980.4</v>
      </c>
      <c r="H52" s="6"/>
      <c r="I52" s="6">
        <f t="shared" si="11"/>
        <v>0</v>
      </c>
      <c r="J52" s="6">
        <f t="shared" si="12"/>
        <v>0</v>
      </c>
    </row>
    <row r="53" spans="1:10" s="14" customFormat="1" ht="15" customHeight="1" x14ac:dyDescent="0.2">
      <c r="A53" s="11" t="s">
        <v>40</v>
      </c>
      <c r="B53" s="11"/>
      <c r="C53" s="11"/>
      <c r="D53" s="11" t="s">
        <v>149</v>
      </c>
      <c r="E53" s="11"/>
      <c r="F53" s="11"/>
      <c r="G53" s="1"/>
      <c r="H53" s="2"/>
      <c r="I53" s="2"/>
      <c r="J53" s="2">
        <f>SUM(J54)</f>
        <v>0</v>
      </c>
    </row>
    <row r="54" spans="1:10" s="14" customFormat="1" ht="22.5" customHeight="1" x14ac:dyDescent="0.2">
      <c r="A54" s="15" t="s">
        <v>164</v>
      </c>
      <c r="B54" s="15" t="s">
        <v>28</v>
      </c>
      <c r="C54" s="15" t="s">
        <v>200</v>
      </c>
      <c r="D54" s="15" t="s">
        <v>9</v>
      </c>
      <c r="E54" s="15" t="s">
        <v>305</v>
      </c>
      <c r="F54" s="8" t="s">
        <v>147</v>
      </c>
      <c r="G54" s="4">
        <v>676.67</v>
      </c>
      <c r="H54" s="6"/>
      <c r="I54" s="6">
        <f>H54*(1.277)</f>
        <v>0</v>
      </c>
      <c r="J54" s="6">
        <f t="shared" ref="J54" si="13">G54*I54</f>
        <v>0</v>
      </c>
    </row>
    <row r="55" spans="1:10" s="14" customFormat="1" ht="15" customHeight="1" x14ac:dyDescent="0.2">
      <c r="A55" s="11" t="s">
        <v>42</v>
      </c>
      <c r="B55" s="11"/>
      <c r="C55" s="11"/>
      <c r="D55" s="11" t="s">
        <v>395</v>
      </c>
      <c r="E55" s="11"/>
      <c r="F55" s="11"/>
      <c r="G55" s="1"/>
      <c r="H55" s="2"/>
      <c r="I55" s="2"/>
      <c r="J55" s="2">
        <f>SUM(J56:J59)</f>
        <v>0</v>
      </c>
    </row>
    <row r="56" spans="1:10" s="14" customFormat="1" ht="22.5" customHeight="1" x14ac:dyDescent="0.2">
      <c r="A56" s="15" t="s">
        <v>87</v>
      </c>
      <c r="B56" s="15" t="s">
        <v>215</v>
      </c>
      <c r="C56" s="15" t="s">
        <v>200</v>
      </c>
      <c r="D56" s="15" t="s">
        <v>130</v>
      </c>
      <c r="E56" s="15" t="s">
        <v>501</v>
      </c>
      <c r="F56" s="8" t="s">
        <v>147</v>
      </c>
      <c r="G56" s="4">
        <v>192.2</v>
      </c>
      <c r="H56" s="6"/>
      <c r="I56" s="6">
        <f t="shared" ref="I56:I59" si="14">H56*(1.277)</f>
        <v>0</v>
      </c>
      <c r="J56" s="6">
        <f t="shared" ref="J56:J59" si="15">G56*I56</f>
        <v>0</v>
      </c>
    </row>
    <row r="57" spans="1:10" s="14" customFormat="1" ht="52.5" customHeight="1" x14ac:dyDescent="0.2">
      <c r="A57" s="15" t="s">
        <v>89</v>
      </c>
      <c r="B57" s="15" t="s">
        <v>493</v>
      </c>
      <c r="C57" s="15" t="s">
        <v>200</v>
      </c>
      <c r="D57" s="15" t="s">
        <v>333</v>
      </c>
      <c r="E57" s="15" t="s">
        <v>501</v>
      </c>
      <c r="F57" s="8" t="s">
        <v>147</v>
      </c>
      <c r="G57" s="4">
        <v>86.1</v>
      </c>
      <c r="H57" s="6"/>
      <c r="I57" s="6">
        <f t="shared" si="14"/>
        <v>0</v>
      </c>
      <c r="J57" s="6">
        <f t="shared" si="15"/>
        <v>0</v>
      </c>
    </row>
    <row r="58" spans="1:10" s="14" customFormat="1" ht="37.5" customHeight="1" x14ac:dyDescent="0.2">
      <c r="A58" s="15" t="s">
        <v>91</v>
      </c>
      <c r="B58" s="15" t="s">
        <v>241</v>
      </c>
      <c r="C58" s="15" t="s">
        <v>200</v>
      </c>
      <c r="D58" s="15" t="s">
        <v>316</v>
      </c>
      <c r="E58" s="15" t="s">
        <v>501</v>
      </c>
      <c r="F58" s="8" t="s">
        <v>147</v>
      </c>
      <c r="G58" s="4">
        <v>5</v>
      </c>
      <c r="H58" s="6"/>
      <c r="I58" s="6">
        <f t="shared" si="14"/>
        <v>0</v>
      </c>
      <c r="J58" s="6">
        <f t="shared" si="15"/>
        <v>0</v>
      </c>
    </row>
    <row r="59" spans="1:10" s="14" customFormat="1" ht="37.5" customHeight="1" x14ac:dyDescent="0.2">
      <c r="A59" s="15" t="s">
        <v>92</v>
      </c>
      <c r="B59" s="15" t="s">
        <v>233</v>
      </c>
      <c r="C59" s="15" t="s">
        <v>200</v>
      </c>
      <c r="D59" s="15" t="s">
        <v>245</v>
      </c>
      <c r="E59" s="15" t="s">
        <v>501</v>
      </c>
      <c r="F59" s="8" t="s">
        <v>147</v>
      </c>
      <c r="G59" s="4">
        <v>81.099999999999994</v>
      </c>
      <c r="H59" s="6"/>
      <c r="I59" s="6">
        <f t="shared" si="14"/>
        <v>0</v>
      </c>
      <c r="J59" s="6">
        <f t="shared" si="15"/>
        <v>0</v>
      </c>
    </row>
    <row r="60" spans="1:10" s="14" customFormat="1" ht="15" customHeight="1" x14ac:dyDescent="0.2">
      <c r="A60" s="11" t="s">
        <v>43</v>
      </c>
      <c r="B60" s="11"/>
      <c r="C60" s="11"/>
      <c r="D60" s="11" t="s">
        <v>337</v>
      </c>
      <c r="E60" s="11"/>
      <c r="F60" s="11"/>
      <c r="G60" s="1"/>
      <c r="H60" s="2"/>
      <c r="I60" s="2"/>
      <c r="J60" s="2">
        <f>J61</f>
        <v>0</v>
      </c>
    </row>
    <row r="61" spans="1:10" s="14" customFormat="1" ht="15" customHeight="1" x14ac:dyDescent="0.2">
      <c r="A61" s="11" t="s">
        <v>534</v>
      </c>
      <c r="B61" s="11"/>
      <c r="C61" s="11"/>
      <c r="D61" s="11" t="s">
        <v>246</v>
      </c>
      <c r="E61" s="11"/>
      <c r="F61" s="11"/>
      <c r="G61" s="1"/>
      <c r="H61" s="2"/>
      <c r="I61" s="2"/>
      <c r="J61" s="2">
        <f>SUM(J62:J66)</f>
        <v>0</v>
      </c>
    </row>
    <row r="62" spans="1:10" s="14" customFormat="1" ht="22.5" customHeight="1" x14ac:dyDescent="0.2">
      <c r="A62" s="15" t="s">
        <v>284</v>
      </c>
      <c r="B62" s="15" t="s">
        <v>341</v>
      </c>
      <c r="C62" s="15" t="s">
        <v>200</v>
      </c>
      <c r="D62" s="15" t="s">
        <v>161</v>
      </c>
      <c r="E62" s="15" t="s">
        <v>152</v>
      </c>
      <c r="F62" s="8" t="s">
        <v>147</v>
      </c>
      <c r="G62" s="4">
        <v>37.99</v>
      </c>
      <c r="H62" s="6"/>
      <c r="I62" s="6">
        <f t="shared" ref="I62:I66" si="16">H62*(1.277)</f>
        <v>0</v>
      </c>
      <c r="J62" s="6">
        <f t="shared" ref="J62:J66" si="17">G62*I62</f>
        <v>0</v>
      </c>
    </row>
    <row r="63" spans="1:10" s="14" customFormat="1" ht="37.5" customHeight="1" x14ac:dyDescent="0.2">
      <c r="A63" s="15" t="s">
        <v>285</v>
      </c>
      <c r="B63" s="15" t="s">
        <v>433</v>
      </c>
      <c r="C63" s="15" t="s">
        <v>200</v>
      </c>
      <c r="D63" s="15" t="s">
        <v>62</v>
      </c>
      <c r="E63" s="15" t="s">
        <v>339</v>
      </c>
      <c r="F63" s="8" t="s">
        <v>147</v>
      </c>
      <c r="G63" s="4">
        <v>129.4</v>
      </c>
      <c r="H63" s="6"/>
      <c r="I63" s="6">
        <f t="shared" si="16"/>
        <v>0</v>
      </c>
      <c r="J63" s="6">
        <f t="shared" si="17"/>
        <v>0</v>
      </c>
    </row>
    <row r="64" spans="1:10" s="14" customFormat="1" ht="22.5" customHeight="1" x14ac:dyDescent="0.2">
      <c r="A64" s="15" t="s">
        <v>286</v>
      </c>
      <c r="B64" s="15" t="s">
        <v>67</v>
      </c>
      <c r="C64" s="15" t="s">
        <v>200</v>
      </c>
      <c r="D64" s="15" t="s">
        <v>83</v>
      </c>
      <c r="E64" s="15" t="s">
        <v>339</v>
      </c>
      <c r="F64" s="8" t="s">
        <v>147</v>
      </c>
      <c r="G64" s="4">
        <v>633.20000000000005</v>
      </c>
      <c r="H64" s="6"/>
      <c r="I64" s="6">
        <f t="shared" si="16"/>
        <v>0</v>
      </c>
      <c r="J64" s="6">
        <f t="shared" si="17"/>
        <v>0</v>
      </c>
    </row>
    <row r="65" spans="1:10" s="14" customFormat="1" ht="15" customHeight="1" x14ac:dyDescent="0.2">
      <c r="A65" s="15" t="s">
        <v>290</v>
      </c>
      <c r="B65" s="15" t="s">
        <v>287</v>
      </c>
      <c r="C65" s="15" t="s">
        <v>100</v>
      </c>
      <c r="D65" s="15" t="s">
        <v>393</v>
      </c>
      <c r="E65" s="15" t="s">
        <v>100</v>
      </c>
      <c r="F65" s="8" t="s">
        <v>52</v>
      </c>
      <c r="G65" s="4">
        <v>2.9</v>
      </c>
      <c r="H65" s="6"/>
      <c r="I65" s="6">
        <f t="shared" si="16"/>
        <v>0</v>
      </c>
      <c r="J65" s="6">
        <f t="shared" si="17"/>
        <v>0</v>
      </c>
    </row>
    <row r="66" spans="1:10" s="14" customFormat="1" ht="22.5" customHeight="1" x14ac:dyDescent="0.2">
      <c r="A66" s="15" t="s">
        <v>291</v>
      </c>
      <c r="B66" s="15" t="s">
        <v>302</v>
      </c>
      <c r="C66" s="15" t="s">
        <v>200</v>
      </c>
      <c r="D66" s="15" t="s">
        <v>101</v>
      </c>
      <c r="E66" s="15" t="s">
        <v>339</v>
      </c>
      <c r="F66" s="8" t="s">
        <v>52</v>
      </c>
      <c r="G66" s="4">
        <v>627.04999999999995</v>
      </c>
      <c r="H66" s="6"/>
      <c r="I66" s="6">
        <f t="shared" si="16"/>
        <v>0</v>
      </c>
      <c r="J66" s="6">
        <f t="shared" si="17"/>
        <v>0</v>
      </c>
    </row>
    <row r="67" spans="1:10" s="14" customFormat="1" ht="15" customHeight="1" x14ac:dyDescent="0.2">
      <c r="A67" s="11" t="s">
        <v>264</v>
      </c>
      <c r="B67" s="11"/>
      <c r="C67" s="11"/>
      <c r="D67" s="11" t="s">
        <v>167</v>
      </c>
      <c r="E67" s="11"/>
      <c r="F67" s="11"/>
      <c r="G67" s="1"/>
      <c r="H67" s="2"/>
      <c r="I67" s="2"/>
      <c r="J67" s="2">
        <f>SUM(J68:J75)</f>
        <v>0</v>
      </c>
    </row>
    <row r="68" spans="1:10" s="14" customFormat="1" ht="15" customHeight="1" x14ac:dyDescent="0.2">
      <c r="A68" s="15" t="s">
        <v>355</v>
      </c>
      <c r="B68" s="15" t="s">
        <v>155</v>
      </c>
      <c r="C68" s="15" t="s">
        <v>100</v>
      </c>
      <c r="D68" s="15" t="s">
        <v>300</v>
      </c>
      <c r="E68" s="15" t="s">
        <v>100</v>
      </c>
      <c r="F68" s="8" t="s">
        <v>147</v>
      </c>
      <c r="G68" s="4">
        <v>290.32</v>
      </c>
      <c r="H68" s="6"/>
      <c r="I68" s="6">
        <f t="shared" ref="I68:I75" si="18">H68*(1.277)</f>
        <v>0</v>
      </c>
      <c r="J68" s="6">
        <f t="shared" ref="J68:J75" si="19">G68*I68</f>
        <v>0</v>
      </c>
    </row>
    <row r="69" spans="1:10" s="14" customFormat="1" ht="22.5" customHeight="1" x14ac:dyDescent="0.2">
      <c r="A69" s="15" t="s">
        <v>357</v>
      </c>
      <c r="B69" s="15" t="s">
        <v>123</v>
      </c>
      <c r="C69" s="15" t="s">
        <v>200</v>
      </c>
      <c r="D69" s="15" t="s">
        <v>460</v>
      </c>
      <c r="E69" s="15" t="s">
        <v>160</v>
      </c>
      <c r="F69" s="8" t="s">
        <v>147</v>
      </c>
      <c r="G69" s="4">
        <v>445.04</v>
      </c>
      <c r="H69" s="6"/>
      <c r="I69" s="6">
        <f t="shared" si="18"/>
        <v>0</v>
      </c>
      <c r="J69" s="6">
        <f t="shared" si="19"/>
        <v>0</v>
      </c>
    </row>
    <row r="70" spans="1:10" s="14" customFormat="1" ht="22.5" customHeight="1" x14ac:dyDescent="0.2">
      <c r="A70" s="15" t="s">
        <v>358</v>
      </c>
      <c r="B70" s="15" t="s">
        <v>120</v>
      </c>
      <c r="C70" s="15" t="s">
        <v>200</v>
      </c>
      <c r="D70" s="15" t="s">
        <v>195</v>
      </c>
      <c r="E70" s="15" t="s">
        <v>160</v>
      </c>
      <c r="F70" s="8" t="s">
        <v>147</v>
      </c>
      <c r="G70" s="4">
        <v>84.33</v>
      </c>
      <c r="H70" s="6"/>
      <c r="I70" s="6">
        <f t="shared" si="18"/>
        <v>0</v>
      </c>
      <c r="J70" s="6">
        <f t="shared" si="19"/>
        <v>0</v>
      </c>
    </row>
    <row r="71" spans="1:10" s="14" customFormat="1" ht="15" customHeight="1" x14ac:dyDescent="0.2">
      <c r="A71" s="15" t="s">
        <v>359</v>
      </c>
      <c r="B71" s="15" t="s">
        <v>85</v>
      </c>
      <c r="C71" s="15" t="s">
        <v>200</v>
      </c>
      <c r="D71" s="15" t="s">
        <v>372</v>
      </c>
      <c r="E71" s="15" t="s">
        <v>339</v>
      </c>
      <c r="F71" s="8" t="s">
        <v>147</v>
      </c>
      <c r="G71" s="4">
        <v>483.8</v>
      </c>
      <c r="H71" s="6"/>
      <c r="I71" s="6">
        <f t="shared" si="18"/>
        <v>0</v>
      </c>
      <c r="J71" s="6">
        <f t="shared" si="19"/>
        <v>0</v>
      </c>
    </row>
    <row r="72" spans="1:10" s="14" customFormat="1" ht="22.5" customHeight="1" x14ac:dyDescent="0.2">
      <c r="A72" s="15" t="s">
        <v>360</v>
      </c>
      <c r="B72" s="15" t="s">
        <v>489</v>
      </c>
      <c r="C72" s="15" t="s">
        <v>200</v>
      </c>
      <c r="D72" s="15" t="s">
        <v>50</v>
      </c>
      <c r="E72" s="15" t="s">
        <v>160</v>
      </c>
      <c r="F72" s="8" t="s">
        <v>52</v>
      </c>
      <c r="G72" s="4">
        <v>275.60000000000002</v>
      </c>
      <c r="H72" s="6"/>
      <c r="I72" s="6">
        <f t="shared" si="18"/>
        <v>0</v>
      </c>
      <c r="J72" s="6">
        <f t="shared" si="19"/>
        <v>0</v>
      </c>
    </row>
    <row r="73" spans="1:10" s="14" customFormat="1" ht="22.5" customHeight="1" x14ac:dyDescent="0.2">
      <c r="A73" s="15" t="s">
        <v>361</v>
      </c>
      <c r="B73" s="15" t="s">
        <v>397</v>
      </c>
      <c r="C73" s="15" t="s">
        <v>200</v>
      </c>
      <c r="D73" s="15" t="s">
        <v>303</v>
      </c>
      <c r="E73" s="15" t="s">
        <v>160</v>
      </c>
      <c r="F73" s="8" t="s">
        <v>147</v>
      </c>
      <c r="G73" s="4">
        <v>366.82</v>
      </c>
      <c r="H73" s="6"/>
      <c r="I73" s="6">
        <f t="shared" si="18"/>
        <v>0</v>
      </c>
      <c r="J73" s="6">
        <f t="shared" si="19"/>
        <v>0</v>
      </c>
    </row>
    <row r="74" spans="1:10" s="14" customFormat="1" ht="15" customHeight="1" x14ac:dyDescent="0.2">
      <c r="A74" s="15" t="s">
        <v>363</v>
      </c>
      <c r="B74" s="15" t="s">
        <v>381</v>
      </c>
      <c r="C74" s="15" t="s">
        <v>200</v>
      </c>
      <c r="D74" s="15" t="s">
        <v>124</v>
      </c>
      <c r="E74" s="15" t="s">
        <v>160</v>
      </c>
      <c r="F74" s="8" t="s">
        <v>147</v>
      </c>
      <c r="G74" s="4">
        <v>567.82000000000005</v>
      </c>
      <c r="H74" s="6"/>
      <c r="I74" s="6">
        <f t="shared" si="18"/>
        <v>0</v>
      </c>
      <c r="J74" s="6">
        <f t="shared" si="19"/>
        <v>0</v>
      </c>
    </row>
    <row r="75" spans="1:10" s="14" customFormat="1" ht="30" customHeight="1" x14ac:dyDescent="0.2">
      <c r="A75" s="15" t="s">
        <v>365</v>
      </c>
      <c r="B75" s="15" t="s">
        <v>250</v>
      </c>
      <c r="C75" s="15" t="s">
        <v>200</v>
      </c>
      <c r="D75" s="15" t="s">
        <v>427</v>
      </c>
      <c r="E75" s="15" t="s">
        <v>160</v>
      </c>
      <c r="F75" s="8" t="s">
        <v>147</v>
      </c>
      <c r="G75" s="4">
        <v>1030.4000000000001</v>
      </c>
      <c r="H75" s="6"/>
      <c r="I75" s="6">
        <f t="shared" si="18"/>
        <v>0</v>
      </c>
      <c r="J75" s="6">
        <f t="shared" si="19"/>
        <v>0</v>
      </c>
    </row>
    <row r="76" spans="1:10" s="14" customFormat="1" ht="15" customHeight="1" x14ac:dyDescent="0.2">
      <c r="A76" s="11" t="s">
        <v>266</v>
      </c>
      <c r="B76" s="11"/>
      <c r="C76" s="11"/>
      <c r="D76" s="11" t="s">
        <v>387</v>
      </c>
      <c r="E76" s="11"/>
      <c r="F76" s="11"/>
      <c r="G76" s="1"/>
      <c r="H76" s="2"/>
      <c r="I76" s="2"/>
      <c r="J76" s="2">
        <f>J77+J82</f>
        <v>0</v>
      </c>
    </row>
    <row r="77" spans="1:10" s="14" customFormat="1" ht="15" customHeight="1" x14ac:dyDescent="0.2">
      <c r="A77" s="11" t="s">
        <v>295</v>
      </c>
      <c r="B77" s="11"/>
      <c r="C77" s="11"/>
      <c r="D77" s="11" t="s">
        <v>251</v>
      </c>
      <c r="E77" s="11"/>
      <c r="F77" s="11"/>
      <c r="G77" s="1"/>
      <c r="H77" s="2"/>
      <c r="I77" s="2"/>
      <c r="J77" s="2">
        <f>SUM(J78:J81)</f>
        <v>0</v>
      </c>
    </row>
    <row r="78" spans="1:10" s="14" customFormat="1" ht="22.5" customHeight="1" x14ac:dyDescent="0.2">
      <c r="A78" s="15" t="s">
        <v>95</v>
      </c>
      <c r="B78" s="15" t="s">
        <v>55</v>
      </c>
      <c r="C78" s="15" t="s">
        <v>200</v>
      </c>
      <c r="D78" s="15" t="s">
        <v>398</v>
      </c>
      <c r="E78" s="15" t="s">
        <v>505</v>
      </c>
      <c r="F78" s="8" t="s">
        <v>52</v>
      </c>
      <c r="G78" s="4">
        <v>14</v>
      </c>
      <c r="H78" s="6"/>
      <c r="I78" s="6">
        <f t="shared" ref="I78:I88" si="20">H78*(1.277)</f>
        <v>0</v>
      </c>
      <c r="J78" s="6">
        <f t="shared" ref="J78:J81" si="21">G78*I78</f>
        <v>0</v>
      </c>
    </row>
    <row r="79" spans="1:10" s="14" customFormat="1" ht="22.5" customHeight="1" x14ac:dyDescent="0.2">
      <c r="A79" s="15" t="s">
        <v>96</v>
      </c>
      <c r="B79" s="15" t="s">
        <v>56</v>
      </c>
      <c r="C79" s="15" t="s">
        <v>200</v>
      </c>
      <c r="D79" s="15" t="s">
        <v>132</v>
      </c>
      <c r="E79" s="15" t="s">
        <v>505</v>
      </c>
      <c r="F79" s="8" t="s">
        <v>52</v>
      </c>
      <c r="G79" s="4">
        <v>16</v>
      </c>
      <c r="H79" s="6"/>
      <c r="I79" s="6">
        <f t="shared" si="20"/>
        <v>0</v>
      </c>
      <c r="J79" s="6">
        <f t="shared" si="21"/>
        <v>0</v>
      </c>
    </row>
    <row r="80" spans="1:10" s="14" customFormat="1" ht="22.5" customHeight="1" x14ac:dyDescent="0.2">
      <c r="A80" s="15" t="s">
        <v>97</v>
      </c>
      <c r="B80" s="15" t="s">
        <v>58</v>
      </c>
      <c r="C80" s="15" t="s">
        <v>200</v>
      </c>
      <c r="D80" s="15" t="s">
        <v>371</v>
      </c>
      <c r="E80" s="15" t="s">
        <v>505</v>
      </c>
      <c r="F80" s="8" t="s">
        <v>52</v>
      </c>
      <c r="G80" s="4">
        <v>14</v>
      </c>
      <c r="H80" s="6"/>
      <c r="I80" s="6">
        <f t="shared" si="20"/>
        <v>0</v>
      </c>
      <c r="J80" s="6">
        <f t="shared" si="21"/>
        <v>0</v>
      </c>
    </row>
    <row r="81" spans="1:10" s="14" customFormat="1" ht="22.5" customHeight="1" x14ac:dyDescent="0.2">
      <c r="A81" s="15" t="s">
        <v>98</v>
      </c>
      <c r="B81" s="15" t="s">
        <v>60</v>
      </c>
      <c r="C81" s="15" t="s">
        <v>200</v>
      </c>
      <c r="D81" s="15" t="s">
        <v>481</v>
      </c>
      <c r="E81" s="15" t="s">
        <v>505</v>
      </c>
      <c r="F81" s="8" t="s">
        <v>52</v>
      </c>
      <c r="G81" s="4">
        <v>18</v>
      </c>
      <c r="H81" s="6"/>
      <c r="I81" s="6">
        <f t="shared" si="20"/>
        <v>0</v>
      </c>
      <c r="J81" s="6">
        <f t="shared" si="21"/>
        <v>0</v>
      </c>
    </row>
    <row r="82" spans="1:10" s="14" customFormat="1" ht="15" customHeight="1" x14ac:dyDescent="0.2">
      <c r="A82" s="11" t="s">
        <v>296</v>
      </c>
      <c r="B82" s="11"/>
      <c r="C82" s="11"/>
      <c r="D82" s="11" t="s">
        <v>366</v>
      </c>
      <c r="E82" s="11"/>
      <c r="F82" s="11"/>
      <c r="G82" s="1"/>
      <c r="H82" s="2"/>
      <c r="I82" s="2"/>
      <c r="J82" s="2">
        <f>SUM(J83:J88)</f>
        <v>0</v>
      </c>
    </row>
    <row r="83" spans="1:10" s="14" customFormat="1" ht="30" customHeight="1" x14ac:dyDescent="0.2">
      <c r="A83" s="15" t="s">
        <v>0</v>
      </c>
      <c r="B83" s="15" t="s">
        <v>322</v>
      </c>
      <c r="C83" s="15" t="s">
        <v>200</v>
      </c>
      <c r="D83" s="15" t="s">
        <v>369</v>
      </c>
      <c r="E83" s="15" t="s">
        <v>505</v>
      </c>
      <c r="F83" s="8" t="s">
        <v>283</v>
      </c>
      <c r="G83" s="4">
        <v>2</v>
      </c>
      <c r="H83" s="6"/>
      <c r="I83" s="6">
        <f t="shared" si="20"/>
        <v>0</v>
      </c>
      <c r="J83" s="6">
        <f t="shared" ref="J83:J88" si="22">G83*I83</f>
        <v>0</v>
      </c>
    </row>
    <row r="84" spans="1:10" s="14" customFormat="1" ht="30" customHeight="1" x14ac:dyDescent="0.2">
      <c r="A84" s="15" t="s">
        <v>2</v>
      </c>
      <c r="B84" s="15" t="s">
        <v>319</v>
      </c>
      <c r="C84" s="15" t="s">
        <v>200</v>
      </c>
      <c r="D84" s="15" t="s">
        <v>106</v>
      </c>
      <c r="E84" s="15" t="s">
        <v>505</v>
      </c>
      <c r="F84" s="8" t="s">
        <v>283</v>
      </c>
      <c r="G84" s="4">
        <v>8</v>
      </c>
      <c r="H84" s="6"/>
      <c r="I84" s="6">
        <f t="shared" si="20"/>
        <v>0</v>
      </c>
      <c r="J84" s="6">
        <f t="shared" si="22"/>
        <v>0</v>
      </c>
    </row>
    <row r="85" spans="1:10" s="14" customFormat="1" ht="22.5" customHeight="1" x14ac:dyDescent="0.2">
      <c r="A85" s="15" t="s">
        <v>3</v>
      </c>
      <c r="B85" s="15" t="s">
        <v>377</v>
      </c>
      <c r="C85" s="15" t="s">
        <v>200</v>
      </c>
      <c r="D85" s="15" t="s">
        <v>252</v>
      </c>
      <c r="E85" s="15" t="s">
        <v>505</v>
      </c>
      <c r="F85" s="8" t="s">
        <v>283</v>
      </c>
      <c r="G85" s="4">
        <v>10</v>
      </c>
      <c r="H85" s="6"/>
      <c r="I85" s="6">
        <f t="shared" si="20"/>
        <v>0</v>
      </c>
      <c r="J85" s="6">
        <f t="shared" si="22"/>
        <v>0</v>
      </c>
    </row>
    <row r="86" spans="1:10" s="14" customFormat="1" ht="22.5" customHeight="1" x14ac:dyDescent="0.2">
      <c r="A86" s="15" t="s">
        <v>4</v>
      </c>
      <c r="B86" s="15" t="s">
        <v>282</v>
      </c>
      <c r="C86" s="15" t="s">
        <v>200</v>
      </c>
      <c r="D86" s="15" t="s">
        <v>530</v>
      </c>
      <c r="E86" s="15" t="s">
        <v>505</v>
      </c>
      <c r="F86" s="8" t="s">
        <v>283</v>
      </c>
      <c r="G86" s="4">
        <v>3</v>
      </c>
      <c r="H86" s="6"/>
      <c r="I86" s="6">
        <f t="shared" si="20"/>
        <v>0</v>
      </c>
      <c r="J86" s="6">
        <f t="shared" si="22"/>
        <v>0</v>
      </c>
    </row>
    <row r="87" spans="1:10" s="14" customFormat="1" ht="22.5" customHeight="1" x14ac:dyDescent="0.2">
      <c r="A87" s="15" t="s">
        <v>5</v>
      </c>
      <c r="B87" s="15" t="s">
        <v>298</v>
      </c>
      <c r="C87" s="15" t="s">
        <v>200</v>
      </c>
      <c r="D87" s="15" t="s">
        <v>411</v>
      </c>
      <c r="E87" s="15" t="s">
        <v>505</v>
      </c>
      <c r="F87" s="8" t="s">
        <v>283</v>
      </c>
      <c r="G87" s="4">
        <v>2</v>
      </c>
      <c r="H87" s="6"/>
      <c r="I87" s="6">
        <f t="shared" si="20"/>
        <v>0</v>
      </c>
      <c r="J87" s="6">
        <f t="shared" si="22"/>
        <v>0</v>
      </c>
    </row>
    <row r="88" spans="1:10" s="14" customFormat="1" ht="15" customHeight="1" x14ac:dyDescent="0.2">
      <c r="A88" s="16" t="s">
        <v>6</v>
      </c>
      <c r="B88" s="16" t="s">
        <v>102</v>
      </c>
      <c r="C88" s="16" t="s">
        <v>44</v>
      </c>
      <c r="D88" s="16" t="s">
        <v>234</v>
      </c>
      <c r="E88" s="16" t="s">
        <v>483</v>
      </c>
      <c r="F88" s="10" t="s">
        <v>283</v>
      </c>
      <c r="G88" s="9">
        <v>1</v>
      </c>
      <c r="H88" s="12"/>
      <c r="I88" s="12">
        <f t="shared" si="20"/>
        <v>0</v>
      </c>
      <c r="J88" s="12">
        <f t="shared" si="22"/>
        <v>0</v>
      </c>
    </row>
    <row r="89" spans="1:10" s="14" customFormat="1" ht="15" customHeight="1" x14ac:dyDescent="0.2">
      <c r="A89" s="11" t="s">
        <v>267</v>
      </c>
      <c r="B89" s="11"/>
      <c r="C89" s="11"/>
      <c r="D89" s="11" t="s">
        <v>7</v>
      </c>
      <c r="E89" s="11"/>
      <c r="F89" s="11"/>
      <c r="G89" s="1"/>
      <c r="H89" s="2"/>
      <c r="I89" s="2"/>
      <c r="J89" s="2">
        <f>J90+J93</f>
        <v>0</v>
      </c>
    </row>
    <row r="90" spans="1:10" s="14" customFormat="1" ht="15" customHeight="1" x14ac:dyDescent="0.2">
      <c r="A90" s="11" t="s">
        <v>220</v>
      </c>
      <c r="B90" s="11"/>
      <c r="C90" s="11"/>
      <c r="D90" s="11" t="s">
        <v>251</v>
      </c>
      <c r="E90" s="11"/>
      <c r="F90" s="11"/>
      <c r="G90" s="1"/>
      <c r="H90" s="2"/>
      <c r="I90" s="2"/>
      <c r="J90" s="2">
        <f>SUM(J91:J92)</f>
        <v>0</v>
      </c>
    </row>
    <row r="91" spans="1:10" s="14" customFormat="1" ht="30" customHeight="1" x14ac:dyDescent="0.2">
      <c r="A91" s="15" t="s">
        <v>259</v>
      </c>
      <c r="B91" s="15" t="s">
        <v>351</v>
      </c>
      <c r="C91" s="15" t="s">
        <v>200</v>
      </c>
      <c r="D91" s="15" t="s">
        <v>438</v>
      </c>
      <c r="E91" s="15" t="s">
        <v>505</v>
      </c>
      <c r="F91" s="8" t="s">
        <v>52</v>
      </c>
      <c r="G91" s="4">
        <v>12</v>
      </c>
      <c r="H91" s="6"/>
      <c r="I91" s="6">
        <f t="shared" ref="I91:I92" si="23">H91*(1.277)</f>
        <v>0</v>
      </c>
      <c r="J91" s="6">
        <f t="shared" ref="J91:J92" si="24">G91*I91</f>
        <v>0</v>
      </c>
    </row>
    <row r="92" spans="1:10" s="14" customFormat="1" ht="30" customHeight="1" x14ac:dyDescent="0.2">
      <c r="A92" s="15" t="s">
        <v>261</v>
      </c>
      <c r="B92" s="15" t="s">
        <v>353</v>
      </c>
      <c r="C92" s="15" t="s">
        <v>200</v>
      </c>
      <c r="D92" s="15" t="s">
        <v>216</v>
      </c>
      <c r="E92" s="15" t="s">
        <v>505</v>
      </c>
      <c r="F92" s="8" t="s">
        <v>52</v>
      </c>
      <c r="G92" s="4">
        <v>29</v>
      </c>
      <c r="H92" s="6"/>
      <c r="I92" s="6">
        <f t="shared" si="23"/>
        <v>0</v>
      </c>
      <c r="J92" s="6">
        <f t="shared" si="24"/>
        <v>0</v>
      </c>
    </row>
    <row r="93" spans="1:10" s="14" customFormat="1" ht="15" customHeight="1" x14ac:dyDescent="0.2">
      <c r="A93" s="11" t="s">
        <v>221</v>
      </c>
      <c r="B93" s="11"/>
      <c r="C93" s="11"/>
      <c r="D93" s="11" t="s">
        <v>34</v>
      </c>
      <c r="E93" s="11"/>
      <c r="F93" s="11"/>
      <c r="G93" s="1"/>
      <c r="H93" s="2"/>
      <c r="I93" s="2"/>
      <c r="J93" s="2">
        <f>SUM(J94:J100)</f>
        <v>0</v>
      </c>
    </row>
    <row r="94" spans="1:10" s="14" customFormat="1" ht="45" customHeight="1" x14ac:dyDescent="0.2">
      <c r="A94" s="15" t="s">
        <v>179</v>
      </c>
      <c r="B94" s="15" t="s">
        <v>172</v>
      </c>
      <c r="C94" s="15" t="s">
        <v>200</v>
      </c>
      <c r="D94" s="15" t="s">
        <v>502</v>
      </c>
      <c r="E94" s="15" t="s">
        <v>505</v>
      </c>
      <c r="F94" s="8" t="s">
        <v>283</v>
      </c>
      <c r="G94" s="4">
        <v>4</v>
      </c>
      <c r="H94" s="6"/>
      <c r="I94" s="6">
        <f t="shared" ref="I94:I100" si="25">H94*(1.277)</f>
        <v>0</v>
      </c>
      <c r="J94" s="6">
        <f t="shared" ref="J94:J100" si="26">G94*I94</f>
        <v>0</v>
      </c>
    </row>
    <row r="95" spans="1:10" s="14" customFormat="1" ht="30" customHeight="1" x14ac:dyDescent="0.2">
      <c r="A95" s="15" t="s">
        <v>181</v>
      </c>
      <c r="B95" s="15" t="s">
        <v>350</v>
      </c>
      <c r="C95" s="15" t="s">
        <v>200</v>
      </c>
      <c r="D95" s="15" t="s">
        <v>380</v>
      </c>
      <c r="E95" s="15" t="s">
        <v>505</v>
      </c>
      <c r="F95" s="8" t="s">
        <v>283</v>
      </c>
      <c r="G95" s="4">
        <v>6</v>
      </c>
      <c r="H95" s="6"/>
      <c r="I95" s="6">
        <f t="shared" si="25"/>
        <v>0</v>
      </c>
      <c r="J95" s="6">
        <f t="shared" si="26"/>
        <v>0</v>
      </c>
    </row>
    <row r="96" spans="1:10" s="14" customFormat="1" ht="30" customHeight="1" x14ac:dyDescent="0.2">
      <c r="A96" s="15" t="s">
        <v>183</v>
      </c>
      <c r="B96" s="15" t="s">
        <v>468</v>
      </c>
      <c r="C96" s="15" t="s">
        <v>200</v>
      </c>
      <c r="D96" s="15" t="s">
        <v>37</v>
      </c>
      <c r="E96" s="15" t="s">
        <v>505</v>
      </c>
      <c r="F96" s="8" t="s">
        <v>52</v>
      </c>
      <c r="G96" s="4">
        <v>8</v>
      </c>
      <c r="H96" s="6"/>
      <c r="I96" s="6">
        <f t="shared" si="25"/>
        <v>0</v>
      </c>
      <c r="J96" s="6">
        <f t="shared" si="26"/>
        <v>0</v>
      </c>
    </row>
    <row r="97" spans="1:10" s="14" customFormat="1" ht="22.5" customHeight="1" x14ac:dyDescent="0.2">
      <c r="A97" s="15" t="s">
        <v>185</v>
      </c>
      <c r="B97" s="15" t="s">
        <v>376</v>
      </c>
      <c r="C97" s="15" t="s">
        <v>200</v>
      </c>
      <c r="D97" s="15" t="s">
        <v>441</v>
      </c>
      <c r="E97" s="15" t="s">
        <v>505</v>
      </c>
      <c r="F97" s="8" t="s">
        <v>283</v>
      </c>
      <c r="G97" s="4">
        <v>9</v>
      </c>
      <c r="H97" s="6"/>
      <c r="I97" s="6">
        <f t="shared" si="25"/>
        <v>0</v>
      </c>
      <c r="J97" s="6">
        <f t="shared" si="26"/>
        <v>0</v>
      </c>
    </row>
    <row r="98" spans="1:10" s="14" customFormat="1" ht="15" customHeight="1" x14ac:dyDescent="0.2">
      <c r="A98" s="15" t="s">
        <v>187</v>
      </c>
      <c r="B98" s="15" t="s">
        <v>414</v>
      </c>
      <c r="C98" s="15" t="s">
        <v>200</v>
      </c>
      <c r="D98" s="15" t="s">
        <v>456</v>
      </c>
      <c r="E98" s="15" t="s">
        <v>505</v>
      </c>
      <c r="F98" s="8" t="s">
        <v>283</v>
      </c>
      <c r="G98" s="4">
        <v>9</v>
      </c>
      <c r="H98" s="6"/>
      <c r="I98" s="6">
        <f t="shared" si="25"/>
        <v>0</v>
      </c>
      <c r="J98" s="6">
        <f t="shared" si="26"/>
        <v>0</v>
      </c>
    </row>
    <row r="99" spans="1:10" s="14" customFormat="1" ht="30" customHeight="1" x14ac:dyDescent="0.2">
      <c r="A99" s="15" t="s">
        <v>189</v>
      </c>
      <c r="B99" s="15" t="s">
        <v>461</v>
      </c>
      <c r="C99" s="15" t="s">
        <v>200</v>
      </c>
      <c r="D99" s="15" t="s">
        <v>265</v>
      </c>
      <c r="E99" s="15" t="s">
        <v>505</v>
      </c>
      <c r="F99" s="8" t="s">
        <v>283</v>
      </c>
      <c r="G99" s="4">
        <v>1</v>
      </c>
      <c r="H99" s="6"/>
      <c r="I99" s="6">
        <f t="shared" si="25"/>
        <v>0</v>
      </c>
      <c r="J99" s="6">
        <f t="shared" si="26"/>
        <v>0</v>
      </c>
    </row>
    <row r="100" spans="1:10" s="14" customFormat="1" ht="15" customHeight="1" x14ac:dyDescent="0.2">
      <c r="A100" s="15" t="s">
        <v>190</v>
      </c>
      <c r="B100" s="15" t="s">
        <v>318</v>
      </c>
      <c r="C100" s="15" t="s">
        <v>200</v>
      </c>
      <c r="D100" s="15" t="s">
        <v>263</v>
      </c>
      <c r="E100" s="15" t="s">
        <v>505</v>
      </c>
      <c r="F100" s="8" t="s">
        <v>283</v>
      </c>
      <c r="G100" s="4">
        <v>1</v>
      </c>
      <c r="H100" s="6"/>
      <c r="I100" s="6">
        <f t="shared" si="25"/>
        <v>0</v>
      </c>
      <c r="J100" s="6">
        <f t="shared" si="26"/>
        <v>0</v>
      </c>
    </row>
    <row r="101" spans="1:10" s="14" customFormat="1" ht="15" customHeight="1" x14ac:dyDescent="0.2">
      <c r="A101" s="11" t="s">
        <v>268</v>
      </c>
      <c r="B101" s="11"/>
      <c r="C101" s="11"/>
      <c r="D101" s="11" t="s">
        <v>457</v>
      </c>
      <c r="E101" s="11"/>
      <c r="F101" s="11"/>
      <c r="G101" s="1"/>
      <c r="H101" s="2"/>
      <c r="I101" s="2"/>
      <c r="J101" s="2">
        <f>SUM(J102:J107)</f>
        <v>0</v>
      </c>
    </row>
    <row r="102" spans="1:10" s="14" customFormat="1" ht="22.5" customHeight="1" x14ac:dyDescent="0.2">
      <c r="A102" s="15" t="s">
        <v>138</v>
      </c>
      <c r="B102" s="15" t="s">
        <v>486</v>
      </c>
      <c r="C102" s="15" t="s">
        <v>200</v>
      </c>
      <c r="D102" s="15" t="s">
        <v>213</v>
      </c>
      <c r="E102" s="15" t="s">
        <v>508</v>
      </c>
      <c r="F102" s="8" t="s">
        <v>52</v>
      </c>
      <c r="G102" s="4">
        <v>72</v>
      </c>
      <c r="H102" s="6"/>
      <c r="I102" s="6">
        <f t="shared" ref="I102:I107" si="27">H102*(1.277)</f>
        <v>0</v>
      </c>
      <c r="J102" s="6">
        <f t="shared" ref="J102:J107" si="28">G102*I102</f>
        <v>0</v>
      </c>
    </row>
    <row r="103" spans="1:10" s="14" customFormat="1" ht="15" customHeight="1" x14ac:dyDescent="0.2">
      <c r="A103" s="15" t="s">
        <v>139</v>
      </c>
      <c r="B103" s="15" t="s">
        <v>506</v>
      </c>
      <c r="C103" s="15" t="s">
        <v>200</v>
      </c>
      <c r="D103" s="15" t="s">
        <v>526</v>
      </c>
      <c r="E103" s="15" t="s">
        <v>232</v>
      </c>
      <c r="F103" s="8" t="s">
        <v>148</v>
      </c>
      <c r="G103" s="4">
        <v>1.87</v>
      </c>
      <c r="H103" s="6"/>
      <c r="I103" s="6">
        <f t="shared" si="27"/>
        <v>0</v>
      </c>
      <c r="J103" s="6">
        <f t="shared" si="28"/>
        <v>0</v>
      </c>
    </row>
    <row r="104" spans="1:10" s="14" customFormat="1" ht="22.5" customHeight="1" x14ac:dyDescent="0.2">
      <c r="A104" s="15" t="s">
        <v>140</v>
      </c>
      <c r="B104" s="15" t="s">
        <v>307</v>
      </c>
      <c r="C104" s="15" t="s">
        <v>200</v>
      </c>
      <c r="D104" s="15" t="s">
        <v>93</v>
      </c>
      <c r="E104" s="15" t="s">
        <v>249</v>
      </c>
      <c r="F104" s="8" t="s">
        <v>52</v>
      </c>
      <c r="G104" s="4">
        <v>72</v>
      </c>
      <c r="H104" s="6"/>
      <c r="I104" s="6">
        <f t="shared" si="27"/>
        <v>0</v>
      </c>
      <c r="J104" s="6">
        <f t="shared" si="28"/>
        <v>0</v>
      </c>
    </row>
    <row r="105" spans="1:10" s="14" customFormat="1" ht="30" customHeight="1" x14ac:dyDescent="0.2">
      <c r="A105" s="15" t="s">
        <v>141</v>
      </c>
      <c r="B105" s="15" t="s">
        <v>336</v>
      </c>
      <c r="C105" s="15" t="s">
        <v>200</v>
      </c>
      <c r="D105" s="15" t="s">
        <v>66</v>
      </c>
      <c r="E105" s="15" t="s">
        <v>505</v>
      </c>
      <c r="F105" s="8" t="s">
        <v>52</v>
      </c>
      <c r="G105" s="4">
        <v>20</v>
      </c>
      <c r="H105" s="6"/>
      <c r="I105" s="6">
        <f t="shared" si="27"/>
        <v>0</v>
      </c>
      <c r="J105" s="6">
        <f t="shared" si="28"/>
        <v>0</v>
      </c>
    </row>
    <row r="106" spans="1:10" s="14" customFormat="1" ht="30" customHeight="1" x14ac:dyDescent="0.2">
      <c r="A106" s="15" t="s">
        <v>142</v>
      </c>
      <c r="B106" s="15" t="s">
        <v>65</v>
      </c>
      <c r="C106" s="15" t="s">
        <v>200</v>
      </c>
      <c r="D106" s="15" t="s">
        <v>320</v>
      </c>
      <c r="E106" s="15" t="s">
        <v>505</v>
      </c>
      <c r="F106" s="8" t="s">
        <v>283</v>
      </c>
      <c r="G106" s="4">
        <v>4</v>
      </c>
      <c r="H106" s="6"/>
      <c r="I106" s="6">
        <f t="shared" si="27"/>
        <v>0</v>
      </c>
      <c r="J106" s="6">
        <f t="shared" si="28"/>
        <v>0</v>
      </c>
    </row>
    <row r="107" spans="1:10" s="14" customFormat="1" ht="15" customHeight="1" x14ac:dyDescent="0.2">
      <c r="A107" s="15" t="s">
        <v>143</v>
      </c>
      <c r="B107" s="15" t="s">
        <v>512</v>
      </c>
      <c r="C107" s="15" t="s">
        <v>334</v>
      </c>
      <c r="D107" s="15" t="s">
        <v>191</v>
      </c>
      <c r="E107" s="15" t="s">
        <v>450</v>
      </c>
      <c r="F107" s="8" t="s">
        <v>240</v>
      </c>
      <c r="G107" s="4">
        <v>4</v>
      </c>
      <c r="H107" s="6"/>
      <c r="I107" s="6">
        <f t="shared" si="27"/>
        <v>0</v>
      </c>
      <c r="J107" s="6">
        <f t="shared" si="28"/>
        <v>0</v>
      </c>
    </row>
    <row r="108" spans="1:10" s="14" customFormat="1" ht="15" customHeight="1" x14ac:dyDescent="0.2">
      <c r="A108" s="11" t="s">
        <v>270</v>
      </c>
      <c r="B108" s="11"/>
      <c r="C108" s="11"/>
      <c r="D108" s="11" t="s">
        <v>61</v>
      </c>
      <c r="E108" s="11"/>
      <c r="F108" s="11"/>
      <c r="G108" s="1"/>
      <c r="H108" s="2"/>
      <c r="I108" s="2"/>
      <c r="J108" s="2">
        <f>SUM(J109:J121)</f>
        <v>0</v>
      </c>
    </row>
    <row r="109" spans="1:10" s="14" customFormat="1" ht="22.5" customHeight="1" x14ac:dyDescent="0.2">
      <c r="A109" s="15" t="s">
        <v>68</v>
      </c>
      <c r="B109" s="15" t="s">
        <v>175</v>
      </c>
      <c r="C109" s="15" t="s">
        <v>200</v>
      </c>
      <c r="D109" s="15" t="s">
        <v>477</v>
      </c>
      <c r="E109" s="15" t="s">
        <v>505</v>
      </c>
      <c r="F109" s="8" t="s">
        <v>283</v>
      </c>
      <c r="G109" s="4">
        <v>6</v>
      </c>
      <c r="H109" s="6"/>
      <c r="I109" s="6">
        <f t="shared" ref="I109:I121" si="29">H109*(1.277)</f>
        <v>0</v>
      </c>
      <c r="J109" s="6">
        <f t="shared" ref="J109:J121" si="30">G109*I109</f>
        <v>0</v>
      </c>
    </row>
    <row r="110" spans="1:10" s="14" customFormat="1" ht="22.5" customHeight="1" x14ac:dyDescent="0.2">
      <c r="A110" s="15" t="s">
        <v>69</v>
      </c>
      <c r="B110" s="15" t="s">
        <v>199</v>
      </c>
      <c r="C110" s="15" t="s">
        <v>44</v>
      </c>
      <c r="D110" s="15" t="s">
        <v>415</v>
      </c>
      <c r="E110" s="15" t="s">
        <v>505</v>
      </c>
      <c r="F110" s="8" t="s">
        <v>240</v>
      </c>
      <c r="G110" s="4">
        <v>2</v>
      </c>
      <c r="H110" s="6"/>
      <c r="I110" s="6">
        <f t="shared" si="29"/>
        <v>0</v>
      </c>
      <c r="J110" s="6">
        <f t="shared" si="30"/>
        <v>0</v>
      </c>
    </row>
    <row r="111" spans="1:10" s="14" customFormat="1" ht="22.5" customHeight="1" x14ac:dyDescent="0.2">
      <c r="A111" s="15" t="s">
        <v>71</v>
      </c>
      <c r="B111" s="15" t="s">
        <v>182</v>
      </c>
      <c r="C111" s="15" t="s">
        <v>200</v>
      </c>
      <c r="D111" s="15" t="s">
        <v>315</v>
      </c>
      <c r="E111" s="15" t="s">
        <v>505</v>
      </c>
      <c r="F111" s="8" t="s">
        <v>283</v>
      </c>
      <c r="G111" s="4">
        <v>8</v>
      </c>
      <c r="H111" s="6"/>
      <c r="I111" s="6">
        <f t="shared" si="29"/>
        <v>0</v>
      </c>
      <c r="J111" s="6">
        <f t="shared" si="30"/>
        <v>0</v>
      </c>
    </row>
    <row r="112" spans="1:10" s="14" customFormat="1" ht="22.5" customHeight="1" x14ac:dyDescent="0.2">
      <c r="A112" s="15" t="s">
        <v>72</v>
      </c>
      <c r="B112" s="15" t="s">
        <v>201</v>
      </c>
      <c r="C112" s="15" t="s">
        <v>200</v>
      </c>
      <c r="D112" s="15" t="s">
        <v>446</v>
      </c>
      <c r="E112" s="15" t="s">
        <v>505</v>
      </c>
      <c r="F112" s="8" t="s">
        <v>283</v>
      </c>
      <c r="G112" s="4">
        <v>0</v>
      </c>
      <c r="H112" s="6"/>
      <c r="I112" s="6">
        <f t="shared" si="29"/>
        <v>0</v>
      </c>
      <c r="J112" s="6">
        <f t="shared" si="30"/>
        <v>0</v>
      </c>
    </row>
    <row r="113" spans="1:10" s="14" customFormat="1" ht="22.5" customHeight="1" x14ac:dyDescent="0.2">
      <c r="A113" s="15" t="s">
        <v>73</v>
      </c>
      <c r="B113" s="15" t="s">
        <v>121</v>
      </c>
      <c r="C113" s="15" t="s">
        <v>200</v>
      </c>
      <c r="D113" s="15" t="s">
        <v>412</v>
      </c>
      <c r="E113" s="15" t="s">
        <v>406</v>
      </c>
      <c r="F113" s="8" t="s">
        <v>283</v>
      </c>
      <c r="G113" s="4">
        <v>6</v>
      </c>
      <c r="H113" s="6"/>
      <c r="I113" s="6">
        <f t="shared" si="29"/>
        <v>0</v>
      </c>
      <c r="J113" s="6">
        <f t="shared" si="30"/>
        <v>0</v>
      </c>
    </row>
    <row r="114" spans="1:10" s="14" customFormat="1" ht="22.5" customHeight="1" x14ac:dyDescent="0.2">
      <c r="A114" s="15" t="s">
        <v>74</v>
      </c>
      <c r="B114" s="15" t="s">
        <v>211</v>
      </c>
      <c r="C114" s="15" t="s">
        <v>44</v>
      </c>
      <c r="D114" s="15" t="s">
        <v>117</v>
      </c>
      <c r="E114" s="15" t="s">
        <v>180</v>
      </c>
      <c r="F114" s="8" t="s">
        <v>240</v>
      </c>
      <c r="G114" s="4">
        <v>6</v>
      </c>
      <c r="H114" s="6"/>
      <c r="I114" s="6">
        <f t="shared" si="29"/>
        <v>0</v>
      </c>
      <c r="J114" s="6">
        <f t="shared" si="30"/>
        <v>0</v>
      </c>
    </row>
    <row r="115" spans="1:10" s="14" customFormat="1" ht="22.5" customHeight="1" x14ac:dyDescent="0.2">
      <c r="A115" s="15" t="s">
        <v>75</v>
      </c>
      <c r="B115" s="15" t="s">
        <v>294</v>
      </c>
      <c r="C115" s="15" t="s">
        <v>44</v>
      </c>
      <c r="D115" s="15" t="s">
        <v>432</v>
      </c>
      <c r="E115" s="15" t="s">
        <v>487</v>
      </c>
      <c r="F115" s="8" t="s">
        <v>283</v>
      </c>
      <c r="G115" s="4">
        <v>4</v>
      </c>
      <c r="H115" s="6"/>
      <c r="I115" s="6">
        <f t="shared" si="29"/>
        <v>0</v>
      </c>
      <c r="J115" s="6">
        <f t="shared" si="30"/>
        <v>0</v>
      </c>
    </row>
    <row r="116" spans="1:10" s="14" customFormat="1" ht="22.5" customHeight="1" x14ac:dyDescent="0.2">
      <c r="A116" s="15" t="s">
        <v>76</v>
      </c>
      <c r="B116" s="15" t="s">
        <v>292</v>
      </c>
      <c r="C116" s="15" t="s">
        <v>44</v>
      </c>
      <c r="D116" s="15" t="s">
        <v>17</v>
      </c>
      <c r="E116" s="15" t="s">
        <v>1</v>
      </c>
      <c r="F116" s="8" t="s">
        <v>283</v>
      </c>
      <c r="G116" s="4">
        <v>4</v>
      </c>
      <c r="H116" s="6"/>
      <c r="I116" s="6">
        <f t="shared" si="29"/>
        <v>0</v>
      </c>
      <c r="J116" s="6">
        <f t="shared" si="30"/>
        <v>0</v>
      </c>
    </row>
    <row r="117" spans="1:10" s="14" customFormat="1" ht="15" customHeight="1" x14ac:dyDescent="0.2">
      <c r="A117" s="15" t="s">
        <v>416</v>
      </c>
      <c r="B117" s="15" t="s">
        <v>529</v>
      </c>
      <c r="C117" s="15" t="s">
        <v>44</v>
      </c>
      <c r="D117" s="15" t="s">
        <v>458</v>
      </c>
      <c r="E117" s="15" t="s">
        <v>180</v>
      </c>
      <c r="F117" s="8" t="s">
        <v>283</v>
      </c>
      <c r="G117" s="4">
        <v>2</v>
      </c>
      <c r="H117" s="6"/>
      <c r="I117" s="6">
        <f t="shared" si="29"/>
        <v>0</v>
      </c>
      <c r="J117" s="6">
        <f t="shared" si="30"/>
        <v>0</v>
      </c>
    </row>
    <row r="118" spans="1:10" s="14" customFormat="1" ht="22.5" customHeight="1" x14ac:dyDescent="0.2">
      <c r="A118" s="15" t="s">
        <v>417</v>
      </c>
      <c r="B118" s="15" t="s">
        <v>48</v>
      </c>
      <c r="C118" s="15" t="s">
        <v>200</v>
      </c>
      <c r="D118" s="15" t="s">
        <v>532</v>
      </c>
      <c r="E118" s="15" t="s">
        <v>505</v>
      </c>
      <c r="F118" s="8" t="s">
        <v>283</v>
      </c>
      <c r="G118" s="4">
        <v>1</v>
      </c>
      <c r="H118" s="6"/>
      <c r="I118" s="6">
        <f t="shared" si="29"/>
        <v>0</v>
      </c>
      <c r="J118" s="6">
        <f t="shared" si="30"/>
        <v>0</v>
      </c>
    </row>
    <row r="119" spans="1:10" s="14" customFormat="1" ht="30" customHeight="1" x14ac:dyDescent="0.2">
      <c r="A119" s="15" t="s">
        <v>418</v>
      </c>
      <c r="B119" s="15" t="s">
        <v>8</v>
      </c>
      <c r="C119" s="15" t="s">
        <v>44</v>
      </c>
      <c r="D119" s="15" t="s">
        <v>525</v>
      </c>
      <c r="E119" s="15" t="s">
        <v>487</v>
      </c>
      <c r="F119" s="8" t="s">
        <v>283</v>
      </c>
      <c r="G119" s="4">
        <v>2</v>
      </c>
      <c r="H119" s="6"/>
      <c r="I119" s="6">
        <f t="shared" si="29"/>
        <v>0</v>
      </c>
      <c r="J119" s="6">
        <f t="shared" si="30"/>
        <v>0</v>
      </c>
    </row>
    <row r="120" spans="1:10" s="14" customFormat="1" ht="30" customHeight="1" x14ac:dyDescent="0.2">
      <c r="A120" s="15" t="s">
        <v>419</v>
      </c>
      <c r="B120" s="15" t="s">
        <v>99</v>
      </c>
      <c r="C120" s="15" t="s">
        <v>44</v>
      </c>
      <c r="D120" s="15" t="s">
        <v>317</v>
      </c>
      <c r="E120" s="15" t="s">
        <v>118</v>
      </c>
      <c r="F120" s="8" t="s">
        <v>240</v>
      </c>
      <c r="G120" s="4">
        <v>8</v>
      </c>
      <c r="H120" s="6"/>
      <c r="I120" s="6">
        <f t="shared" si="29"/>
        <v>0</v>
      </c>
      <c r="J120" s="6">
        <f t="shared" si="30"/>
        <v>0</v>
      </c>
    </row>
    <row r="121" spans="1:10" s="14" customFormat="1" ht="22.5" customHeight="1" x14ac:dyDescent="0.2">
      <c r="A121" s="15" t="s">
        <v>425</v>
      </c>
      <c r="B121" s="15" t="s">
        <v>204</v>
      </c>
      <c r="C121" s="15" t="s">
        <v>44</v>
      </c>
      <c r="D121" s="15" t="s">
        <v>430</v>
      </c>
      <c r="E121" s="15" t="s">
        <v>180</v>
      </c>
      <c r="F121" s="8" t="s">
        <v>240</v>
      </c>
      <c r="G121" s="4">
        <v>6</v>
      </c>
      <c r="H121" s="6"/>
      <c r="I121" s="6">
        <f t="shared" si="29"/>
        <v>0</v>
      </c>
      <c r="J121" s="6">
        <f t="shared" si="30"/>
        <v>0</v>
      </c>
    </row>
    <row r="122" spans="1:10" s="14" customFormat="1" ht="15" customHeight="1" x14ac:dyDescent="0.2">
      <c r="A122" s="11" t="s">
        <v>271</v>
      </c>
      <c r="B122" s="11"/>
      <c r="C122" s="11"/>
      <c r="D122" s="11" t="s">
        <v>281</v>
      </c>
      <c r="E122" s="11"/>
      <c r="F122" s="11"/>
      <c r="G122" s="1"/>
      <c r="H122" s="2"/>
      <c r="I122" s="2"/>
      <c r="J122" s="2">
        <f>SUM(J123:J127)</f>
        <v>0</v>
      </c>
    </row>
    <row r="123" spans="1:10" s="14" customFormat="1" ht="15" customHeight="1" x14ac:dyDescent="0.2">
      <c r="A123" s="15" t="s">
        <v>515</v>
      </c>
      <c r="B123" s="15" t="s">
        <v>162</v>
      </c>
      <c r="C123" s="15" t="s">
        <v>100</v>
      </c>
      <c r="D123" s="15" t="s">
        <v>313</v>
      </c>
      <c r="E123" s="15" t="s">
        <v>100</v>
      </c>
      <c r="F123" s="8" t="s">
        <v>283</v>
      </c>
      <c r="G123" s="4">
        <v>2</v>
      </c>
      <c r="H123" s="6"/>
      <c r="I123" s="6">
        <f t="shared" ref="I123:I127" si="31">H123*(1.277)</f>
        <v>0</v>
      </c>
      <c r="J123" s="6">
        <f t="shared" ref="J123:J127" si="32">G123*I123</f>
        <v>0</v>
      </c>
    </row>
    <row r="124" spans="1:10" s="14" customFormat="1" ht="15" customHeight="1" x14ac:dyDescent="0.2">
      <c r="A124" s="15" t="s">
        <v>516</v>
      </c>
      <c r="B124" s="15" t="s">
        <v>206</v>
      </c>
      <c r="C124" s="15" t="s">
        <v>44</v>
      </c>
      <c r="D124" s="15" t="s">
        <v>125</v>
      </c>
      <c r="E124" s="15" t="s">
        <v>180</v>
      </c>
      <c r="F124" s="8" t="s">
        <v>240</v>
      </c>
      <c r="G124" s="4">
        <v>2</v>
      </c>
      <c r="H124" s="6"/>
      <c r="I124" s="6">
        <f t="shared" si="31"/>
        <v>0</v>
      </c>
      <c r="J124" s="6">
        <f t="shared" si="32"/>
        <v>0</v>
      </c>
    </row>
    <row r="125" spans="1:10" s="14" customFormat="1" ht="15" customHeight="1" x14ac:dyDescent="0.2">
      <c r="A125" s="15" t="s">
        <v>517</v>
      </c>
      <c r="B125" s="15" t="s">
        <v>466</v>
      </c>
      <c r="C125" s="15" t="s">
        <v>200</v>
      </c>
      <c r="D125" s="15" t="s">
        <v>210</v>
      </c>
      <c r="E125" s="15" t="s">
        <v>160</v>
      </c>
      <c r="F125" s="8" t="s">
        <v>147</v>
      </c>
      <c r="G125" s="4">
        <v>2</v>
      </c>
      <c r="H125" s="6"/>
      <c r="I125" s="6">
        <f t="shared" si="31"/>
        <v>0</v>
      </c>
      <c r="J125" s="6">
        <f t="shared" si="32"/>
        <v>0</v>
      </c>
    </row>
    <row r="126" spans="1:10" s="14" customFormat="1" ht="15" customHeight="1" x14ac:dyDescent="0.2">
      <c r="A126" s="16" t="s">
        <v>518</v>
      </c>
      <c r="B126" s="16" t="s">
        <v>197</v>
      </c>
      <c r="C126" s="16" t="s">
        <v>44</v>
      </c>
      <c r="D126" s="16" t="s">
        <v>18</v>
      </c>
      <c r="E126" s="16" t="s">
        <v>483</v>
      </c>
      <c r="F126" s="10" t="s">
        <v>283</v>
      </c>
      <c r="G126" s="9">
        <v>2</v>
      </c>
      <c r="H126" s="12"/>
      <c r="I126" s="12">
        <f t="shared" si="31"/>
        <v>0</v>
      </c>
      <c r="J126" s="12">
        <f t="shared" si="32"/>
        <v>0</v>
      </c>
    </row>
    <row r="127" spans="1:10" s="14" customFormat="1" ht="15" customHeight="1" x14ac:dyDescent="0.2">
      <c r="A127" s="16" t="s">
        <v>519</v>
      </c>
      <c r="B127" s="16" t="s">
        <v>198</v>
      </c>
      <c r="C127" s="16" t="s">
        <v>44</v>
      </c>
      <c r="D127" s="16" t="s">
        <v>230</v>
      </c>
      <c r="E127" s="16" t="s">
        <v>483</v>
      </c>
      <c r="F127" s="10" t="s">
        <v>283</v>
      </c>
      <c r="G127" s="9">
        <v>2</v>
      </c>
      <c r="H127" s="12"/>
      <c r="I127" s="12">
        <f t="shared" si="31"/>
        <v>0</v>
      </c>
      <c r="J127" s="12">
        <f t="shared" si="32"/>
        <v>0</v>
      </c>
    </row>
    <row r="128" spans="1:10" s="14" customFormat="1" ht="15" customHeight="1" x14ac:dyDescent="0.2">
      <c r="A128" s="11" t="s">
        <v>272</v>
      </c>
      <c r="B128" s="11"/>
      <c r="C128" s="11"/>
      <c r="D128" s="11" t="s">
        <v>276</v>
      </c>
      <c r="E128" s="11"/>
      <c r="F128" s="11"/>
      <c r="G128" s="1"/>
      <c r="H128" s="2"/>
      <c r="I128" s="2"/>
      <c r="J128" s="2">
        <f>J129+J140+J148+J153</f>
        <v>0</v>
      </c>
    </row>
    <row r="129" spans="1:10" s="14" customFormat="1" ht="15" customHeight="1" x14ac:dyDescent="0.2">
      <c r="A129" s="11" t="s">
        <v>469</v>
      </c>
      <c r="B129" s="11"/>
      <c r="C129" s="11"/>
      <c r="D129" s="11" t="s">
        <v>454</v>
      </c>
      <c r="E129" s="11"/>
      <c r="F129" s="11"/>
      <c r="G129" s="1"/>
      <c r="H129" s="2"/>
      <c r="I129" s="2"/>
      <c r="J129" s="2">
        <f>SUM(J130:J139)</f>
        <v>0</v>
      </c>
    </row>
    <row r="130" spans="1:10" s="14" customFormat="1" ht="37.5" customHeight="1" x14ac:dyDescent="0.2">
      <c r="A130" s="15" t="s">
        <v>321</v>
      </c>
      <c r="B130" s="15" t="s">
        <v>54</v>
      </c>
      <c r="C130" s="15" t="s">
        <v>200</v>
      </c>
      <c r="D130" s="15" t="s">
        <v>479</v>
      </c>
      <c r="E130" s="15" t="s">
        <v>406</v>
      </c>
      <c r="F130" s="8" t="s">
        <v>283</v>
      </c>
      <c r="G130" s="4">
        <v>1</v>
      </c>
      <c r="H130" s="6"/>
      <c r="I130" s="6">
        <f t="shared" ref="I130:I139" si="33">H130*(1.277)</f>
        <v>0</v>
      </c>
      <c r="J130" s="6">
        <f t="shared" ref="J130:J139" si="34">G130*I130</f>
        <v>0</v>
      </c>
    </row>
    <row r="131" spans="1:10" s="14" customFormat="1" ht="37.5" customHeight="1" x14ac:dyDescent="0.2">
      <c r="A131" s="15" t="s">
        <v>323</v>
      </c>
      <c r="B131" s="15" t="s">
        <v>346</v>
      </c>
      <c r="C131" s="15" t="s">
        <v>200</v>
      </c>
      <c r="D131" s="15" t="s">
        <v>29</v>
      </c>
      <c r="E131" s="15" t="s">
        <v>406</v>
      </c>
      <c r="F131" s="8" t="s">
        <v>283</v>
      </c>
      <c r="G131" s="4">
        <v>1</v>
      </c>
      <c r="H131" s="6"/>
      <c r="I131" s="6">
        <f t="shared" si="33"/>
        <v>0</v>
      </c>
      <c r="J131" s="6">
        <f t="shared" si="34"/>
        <v>0</v>
      </c>
    </row>
    <row r="132" spans="1:10" s="14" customFormat="1" ht="15" customHeight="1" x14ac:dyDescent="0.2">
      <c r="A132" s="15" t="s">
        <v>324</v>
      </c>
      <c r="B132" s="15" t="s">
        <v>49</v>
      </c>
      <c r="C132" s="15" t="s">
        <v>100</v>
      </c>
      <c r="D132" s="15" t="s">
        <v>154</v>
      </c>
      <c r="E132" s="15" t="s">
        <v>100</v>
      </c>
      <c r="F132" s="8" t="s">
        <v>283</v>
      </c>
      <c r="G132" s="4">
        <v>1</v>
      </c>
      <c r="H132" s="6"/>
      <c r="I132" s="6">
        <f t="shared" si="33"/>
        <v>0</v>
      </c>
      <c r="J132" s="6">
        <f t="shared" si="34"/>
        <v>0</v>
      </c>
    </row>
    <row r="133" spans="1:10" s="14" customFormat="1" ht="22.5" customHeight="1" x14ac:dyDescent="0.2">
      <c r="A133" s="15" t="s">
        <v>325</v>
      </c>
      <c r="B133" s="15" t="s">
        <v>184</v>
      </c>
      <c r="C133" s="15" t="s">
        <v>200</v>
      </c>
      <c r="D133" s="15" t="s">
        <v>127</v>
      </c>
      <c r="E133" s="15" t="s">
        <v>406</v>
      </c>
      <c r="F133" s="8" t="s">
        <v>283</v>
      </c>
      <c r="G133" s="4">
        <v>5</v>
      </c>
      <c r="H133" s="6"/>
      <c r="I133" s="6">
        <f t="shared" si="33"/>
        <v>0</v>
      </c>
      <c r="J133" s="6">
        <f t="shared" si="34"/>
        <v>0</v>
      </c>
    </row>
    <row r="134" spans="1:10" s="14" customFormat="1" ht="22.5" customHeight="1" x14ac:dyDescent="0.2">
      <c r="A134" s="15" t="s">
        <v>327</v>
      </c>
      <c r="B134" s="15" t="s">
        <v>184</v>
      </c>
      <c r="C134" s="15" t="s">
        <v>200</v>
      </c>
      <c r="D134" s="15" t="s">
        <v>437</v>
      </c>
      <c r="E134" s="15" t="s">
        <v>406</v>
      </c>
      <c r="F134" s="8" t="s">
        <v>283</v>
      </c>
      <c r="G134" s="4">
        <v>5</v>
      </c>
      <c r="H134" s="6"/>
      <c r="I134" s="6">
        <f t="shared" si="33"/>
        <v>0</v>
      </c>
      <c r="J134" s="6">
        <f t="shared" si="34"/>
        <v>0</v>
      </c>
    </row>
    <row r="135" spans="1:10" s="14" customFormat="1" ht="22.5" customHeight="1" x14ac:dyDescent="0.2">
      <c r="A135" s="15" t="s">
        <v>328</v>
      </c>
      <c r="B135" s="15" t="s">
        <v>184</v>
      </c>
      <c r="C135" s="15" t="s">
        <v>200</v>
      </c>
      <c r="D135" s="15" t="s">
        <v>492</v>
      </c>
      <c r="E135" s="15" t="s">
        <v>406</v>
      </c>
      <c r="F135" s="8" t="s">
        <v>283</v>
      </c>
      <c r="G135" s="4">
        <v>8</v>
      </c>
      <c r="H135" s="6"/>
      <c r="I135" s="6">
        <f t="shared" si="33"/>
        <v>0</v>
      </c>
      <c r="J135" s="6">
        <f t="shared" si="34"/>
        <v>0</v>
      </c>
    </row>
    <row r="136" spans="1:10" s="14" customFormat="1" ht="22.5" customHeight="1" x14ac:dyDescent="0.2">
      <c r="A136" s="15" t="s">
        <v>329</v>
      </c>
      <c r="B136" s="15" t="s">
        <v>192</v>
      </c>
      <c r="C136" s="15" t="s">
        <v>200</v>
      </c>
      <c r="D136" s="15" t="s">
        <v>129</v>
      </c>
      <c r="E136" s="15" t="s">
        <v>406</v>
      </c>
      <c r="F136" s="8" t="s">
        <v>283</v>
      </c>
      <c r="G136" s="4">
        <v>2</v>
      </c>
      <c r="H136" s="6"/>
      <c r="I136" s="6">
        <f t="shared" si="33"/>
        <v>0</v>
      </c>
      <c r="J136" s="6">
        <f t="shared" si="34"/>
        <v>0</v>
      </c>
    </row>
    <row r="137" spans="1:10" s="14" customFormat="1" ht="22.5" customHeight="1" x14ac:dyDescent="0.2">
      <c r="A137" s="15" t="s">
        <v>330</v>
      </c>
      <c r="B137" s="15" t="s">
        <v>192</v>
      </c>
      <c r="C137" s="15" t="s">
        <v>200</v>
      </c>
      <c r="D137" s="15" t="s">
        <v>173</v>
      </c>
      <c r="E137" s="15" t="s">
        <v>406</v>
      </c>
      <c r="F137" s="8" t="s">
        <v>283</v>
      </c>
      <c r="G137" s="4">
        <v>1</v>
      </c>
      <c r="H137" s="6"/>
      <c r="I137" s="6">
        <f t="shared" si="33"/>
        <v>0</v>
      </c>
      <c r="J137" s="6">
        <f t="shared" si="34"/>
        <v>0</v>
      </c>
    </row>
    <row r="138" spans="1:10" s="14" customFormat="1" ht="22.5" customHeight="1" x14ac:dyDescent="0.2">
      <c r="A138" s="15" t="s">
        <v>330</v>
      </c>
      <c r="B138" s="15" t="s">
        <v>202</v>
      </c>
      <c r="C138" s="15" t="s">
        <v>200</v>
      </c>
      <c r="D138" s="15" t="s">
        <v>503</v>
      </c>
      <c r="E138" s="15" t="s">
        <v>406</v>
      </c>
      <c r="F138" s="8" t="s">
        <v>283</v>
      </c>
      <c r="G138" s="4">
        <v>2</v>
      </c>
      <c r="H138" s="6"/>
      <c r="I138" s="6">
        <f t="shared" si="33"/>
        <v>0</v>
      </c>
      <c r="J138" s="6">
        <f t="shared" si="34"/>
        <v>0</v>
      </c>
    </row>
    <row r="139" spans="1:10" s="14" customFormat="1" ht="30" customHeight="1" x14ac:dyDescent="0.2">
      <c r="A139" s="15" t="s">
        <v>331</v>
      </c>
      <c r="B139" s="15" t="s">
        <v>332</v>
      </c>
      <c r="C139" s="15" t="s">
        <v>44</v>
      </c>
      <c r="D139" s="15" t="s">
        <v>278</v>
      </c>
      <c r="E139" s="15" t="s">
        <v>406</v>
      </c>
      <c r="F139" s="8" t="s">
        <v>283</v>
      </c>
      <c r="G139" s="4">
        <v>1</v>
      </c>
      <c r="H139" s="6"/>
      <c r="I139" s="6">
        <f t="shared" si="33"/>
        <v>0</v>
      </c>
      <c r="J139" s="6">
        <f t="shared" si="34"/>
        <v>0</v>
      </c>
    </row>
    <row r="140" spans="1:10" s="14" customFormat="1" ht="15" customHeight="1" x14ac:dyDescent="0.2">
      <c r="A140" s="11" t="s">
        <v>471</v>
      </c>
      <c r="B140" s="11"/>
      <c r="C140" s="11"/>
      <c r="D140" s="11" t="s">
        <v>449</v>
      </c>
      <c r="E140" s="11"/>
      <c r="F140" s="11"/>
      <c r="G140" s="1"/>
      <c r="H140" s="2"/>
      <c r="I140" s="2"/>
      <c r="J140" s="2">
        <f>SUM(J141:J147)</f>
        <v>0</v>
      </c>
    </row>
    <row r="141" spans="1:10" s="14" customFormat="1" ht="22.5" customHeight="1" x14ac:dyDescent="0.2">
      <c r="A141" s="15" t="s">
        <v>254</v>
      </c>
      <c r="B141" s="15" t="s">
        <v>420</v>
      </c>
      <c r="C141" s="15" t="s">
        <v>200</v>
      </c>
      <c r="D141" s="15" t="s">
        <v>343</v>
      </c>
      <c r="E141" s="15" t="s">
        <v>406</v>
      </c>
      <c r="F141" s="8" t="s">
        <v>52</v>
      </c>
      <c r="G141" s="4">
        <v>86</v>
      </c>
      <c r="H141" s="6"/>
      <c r="I141" s="6">
        <f t="shared" ref="I141:I147" si="35">H141*(1.277)</f>
        <v>0</v>
      </c>
      <c r="J141" s="6">
        <f t="shared" ref="J141:J147" si="36">G141*I141</f>
        <v>0</v>
      </c>
    </row>
    <row r="142" spans="1:10" s="14" customFormat="1" ht="22.5" customHeight="1" x14ac:dyDescent="0.2">
      <c r="A142" s="15" t="s">
        <v>255</v>
      </c>
      <c r="B142" s="15" t="s">
        <v>421</v>
      </c>
      <c r="C142" s="15" t="s">
        <v>200</v>
      </c>
      <c r="D142" s="15" t="s">
        <v>41</v>
      </c>
      <c r="E142" s="15" t="s">
        <v>406</v>
      </c>
      <c r="F142" s="8" t="s">
        <v>52</v>
      </c>
      <c r="G142" s="4">
        <v>17</v>
      </c>
      <c r="H142" s="6"/>
      <c r="I142" s="6">
        <f t="shared" si="35"/>
        <v>0</v>
      </c>
      <c r="J142" s="6">
        <f t="shared" si="36"/>
        <v>0</v>
      </c>
    </row>
    <row r="143" spans="1:10" s="14" customFormat="1" ht="22.5" customHeight="1" x14ac:dyDescent="0.2">
      <c r="A143" s="15" t="s">
        <v>256</v>
      </c>
      <c r="B143" s="15" t="s">
        <v>435</v>
      </c>
      <c r="C143" s="15" t="s">
        <v>200</v>
      </c>
      <c r="D143" s="15" t="s">
        <v>499</v>
      </c>
      <c r="E143" s="15" t="s">
        <v>406</v>
      </c>
      <c r="F143" s="8" t="s">
        <v>52</v>
      </c>
      <c r="G143" s="4">
        <v>34</v>
      </c>
      <c r="H143" s="6"/>
      <c r="I143" s="6">
        <f t="shared" si="35"/>
        <v>0</v>
      </c>
      <c r="J143" s="6">
        <f t="shared" si="36"/>
        <v>0</v>
      </c>
    </row>
    <row r="144" spans="1:10" s="14" customFormat="1" ht="22.5" customHeight="1" x14ac:dyDescent="0.2">
      <c r="A144" s="15" t="s">
        <v>257</v>
      </c>
      <c r="B144" s="15" t="s">
        <v>373</v>
      </c>
      <c r="C144" s="15" t="s">
        <v>200</v>
      </c>
      <c r="D144" s="15" t="s">
        <v>533</v>
      </c>
      <c r="E144" s="15" t="s">
        <v>406</v>
      </c>
      <c r="F144" s="8" t="s">
        <v>283</v>
      </c>
      <c r="G144" s="4">
        <v>5</v>
      </c>
      <c r="H144" s="6"/>
      <c r="I144" s="6">
        <f t="shared" si="35"/>
        <v>0</v>
      </c>
      <c r="J144" s="6">
        <f t="shared" si="36"/>
        <v>0</v>
      </c>
    </row>
    <row r="145" spans="1:10" s="14" customFormat="1" ht="22.5" customHeight="1" x14ac:dyDescent="0.2">
      <c r="A145" s="15" t="s">
        <v>258</v>
      </c>
      <c r="B145" s="15" t="s">
        <v>354</v>
      </c>
      <c r="C145" s="15" t="s">
        <v>200</v>
      </c>
      <c r="D145" s="15" t="s">
        <v>375</v>
      </c>
      <c r="E145" s="15" t="s">
        <v>406</v>
      </c>
      <c r="F145" s="8" t="s">
        <v>283</v>
      </c>
      <c r="G145" s="4">
        <v>5</v>
      </c>
      <c r="H145" s="6"/>
      <c r="I145" s="6">
        <f t="shared" si="35"/>
        <v>0</v>
      </c>
      <c r="J145" s="6">
        <f t="shared" si="36"/>
        <v>0</v>
      </c>
    </row>
    <row r="146" spans="1:10" s="14" customFormat="1" ht="22.5" customHeight="1" x14ac:dyDescent="0.2">
      <c r="A146" s="15" t="s">
        <v>260</v>
      </c>
      <c r="B146" s="15" t="s">
        <v>373</v>
      </c>
      <c r="C146" s="15" t="s">
        <v>200</v>
      </c>
      <c r="D146" s="15" t="s">
        <v>533</v>
      </c>
      <c r="E146" s="15" t="s">
        <v>406</v>
      </c>
      <c r="F146" s="8" t="s">
        <v>283</v>
      </c>
      <c r="G146" s="4">
        <v>4</v>
      </c>
      <c r="H146" s="6"/>
      <c r="I146" s="6">
        <f t="shared" si="35"/>
        <v>0</v>
      </c>
      <c r="J146" s="6">
        <f t="shared" si="36"/>
        <v>0</v>
      </c>
    </row>
    <row r="147" spans="1:10" s="14" customFormat="1" ht="22.5" customHeight="1" x14ac:dyDescent="0.2">
      <c r="A147" s="15" t="s">
        <v>262</v>
      </c>
      <c r="B147" s="15" t="s">
        <v>356</v>
      </c>
      <c r="C147" s="15" t="s">
        <v>200</v>
      </c>
      <c r="D147" s="15" t="s">
        <v>374</v>
      </c>
      <c r="E147" s="15" t="s">
        <v>406</v>
      </c>
      <c r="F147" s="8" t="s">
        <v>283</v>
      </c>
      <c r="G147" s="4">
        <v>1</v>
      </c>
      <c r="H147" s="6"/>
      <c r="I147" s="6">
        <f t="shared" si="35"/>
        <v>0</v>
      </c>
      <c r="J147" s="6">
        <f t="shared" si="36"/>
        <v>0</v>
      </c>
    </row>
    <row r="148" spans="1:10" s="14" customFormat="1" ht="15" customHeight="1" x14ac:dyDescent="0.2">
      <c r="A148" s="11" t="s">
        <v>472</v>
      </c>
      <c r="B148" s="11"/>
      <c r="C148" s="11"/>
      <c r="D148" s="11" t="s">
        <v>170</v>
      </c>
      <c r="E148" s="11"/>
      <c r="F148" s="11"/>
      <c r="G148" s="1"/>
      <c r="H148" s="2"/>
      <c r="I148" s="2"/>
      <c r="J148" s="2">
        <f>SUM(J149:J152)</f>
        <v>0</v>
      </c>
    </row>
    <row r="149" spans="1:10" s="14" customFormat="1" ht="30" customHeight="1" x14ac:dyDescent="0.2">
      <c r="A149" s="15" t="s">
        <v>174</v>
      </c>
      <c r="B149" s="15" t="s">
        <v>347</v>
      </c>
      <c r="C149" s="15" t="s">
        <v>200</v>
      </c>
      <c r="D149" s="15" t="s">
        <v>236</v>
      </c>
      <c r="E149" s="15" t="s">
        <v>406</v>
      </c>
      <c r="F149" s="8" t="s">
        <v>52</v>
      </c>
      <c r="G149" s="4">
        <v>190</v>
      </c>
      <c r="H149" s="6"/>
      <c r="I149" s="6">
        <f t="shared" ref="I149:I152" si="37">H149*(1.277)</f>
        <v>0</v>
      </c>
      <c r="J149" s="6">
        <f t="shared" ref="J149:J152" si="38">G149*I149</f>
        <v>0</v>
      </c>
    </row>
    <row r="150" spans="1:10" s="14" customFormat="1" ht="30" customHeight="1" x14ac:dyDescent="0.2">
      <c r="A150" s="15" t="s">
        <v>176</v>
      </c>
      <c r="B150" s="15" t="s">
        <v>348</v>
      </c>
      <c r="C150" s="15" t="s">
        <v>200</v>
      </c>
      <c r="D150" s="15" t="s">
        <v>467</v>
      </c>
      <c r="E150" s="15" t="s">
        <v>406</v>
      </c>
      <c r="F150" s="8" t="s">
        <v>52</v>
      </c>
      <c r="G150" s="4">
        <v>820</v>
      </c>
      <c r="H150" s="6"/>
      <c r="I150" s="6">
        <f t="shared" si="37"/>
        <v>0</v>
      </c>
      <c r="J150" s="6">
        <f t="shared" si="38"/>
        <v>0</v>
      </c>
    </row>
    <row r="151" spans="1:10" s="14" customFormat="1" ht="30" customHeight="1" x14ac:dyDescent="0.2">
      <c r="A151" s="15" t="s">
        <v>177</v>
      </c>
      <c r="B151" s="15" t="s">
        <v>362</v>
      </c>
      <c r="C151" s="15" t="s">
        <v>200</v>
      </c>
      <c r="D151" s="15" t="s">
        <v>248</v>
      </c>
      <c r="E151" s="15" t="s">
        <v>406</v>
      </c>
      <c r="F151" s="8" t="s">
        <v>52</v>
      </c>
      <c r="G151" s="4">
        <v>14</v>
      </c>
      <c r="H151" s="6"/>
      <c r="I151" s="6">
        <f t="shared" si="37"/>
        <v>0</v>
      </c>
      <c r="J151" s="6">
        <f t="shared" si="38"/>
        <v>0</v>
      </c>
    </row>
    <row r="152" spans="1:10" s="14" customFormat="1" ht="30" customHeight="1" x14ac:dyDescent="0.2">
      <c r="A152" s="15" t="s">
        <v>178</v>
      </c>
      <c r="B152" s="15" t="s">
        <v>429</v>
      </c>
      <c r="C152" s="15" t="s">
        <v>200</v>
      </c>
      <c r="D152" s="15" t="s">
        <v>312</v>
      </c>
      <c r="E152" s="15" t="s">
        <v>406</v>
      </c>
      <c r="F152" s="8" t="s">
        <v>52</v>
      </c>
      <c r="G152" s="4">
        <v>41</v>
      </c>
      <c r="H152" s="6"/>
      <c r="I152" s="6">
        <f t="shared" si="37"/>
        <v>0</v>
      </c>
      <c r="J152" s="6">
        <f t="shared" si="38"/>
        <v>0</v>
      </c>
    </row>
    <row r="153" spans="1:10" s="14" customFormat="1" ht="15" customHeight="1" x14ac:dyDescent="0.2">
      <c r="A153" s="11" t="s">
        <v>473</v>
      </c>
      <c r="B153" s="11"/>
      <c r="C153" s="11"/>
      <c r="D153" s="11" t="s">
        <v>63</v>
      </c>
      <c r="E153" s="11"/>
      <c r="F153" s="11"/>
      <c r="G153" s="1"/>
      <c r="H153" s="2"/>
      <c r="I153" s="2"/>
      <c r="J153" s="2">
        <f>SUM(J154:J159)</f>
        <v>0</v>
      </c>
    </row>
    <row r="154" spans="1:10" s="14" customFormat="1" ht="22.5" customHeight="1" x14ac:dyDescent="0.2">
      <c r="A154" s="15" t="s">
        <v>109</v>
      </c>
      <c r="B154" s="15" t="s">
        <v>392</v>
      </c>
      <c r="C154" s="15" t="s">
        <v>200</v>
      </c>
      <c r="D154" s="15" t="s">
        <v>520</v>
      </c>
      <c r="E154" s="15" t="s">
        <v>406</v>
      </c>
      <c r="F154" s="8" t="s">
        <v>283</v>
      </c>
      <c r="G154" s="4">
        <v>2</v>
      </c>
      <c r="H154" s="6"/>
      <c r="I154" s="6">
        <f t="shared" ref="I154:I159" si="39">H154*(1.277)</f>
        <v>0</v>
      </c>
      <c r="J154" s="6">
        <f t="shared" ref="J154:J159" si="40">G154*I154</f>
        <v>0</v>
      </c>
    </row>
    <row r="155" spans="1:10" s="14" customFormat="1" ht="22.5" customHeight="1" x14ac:dyDescent="0.2">
      <c r="A155" s="15" t="s">
        <v>110</v>
      </c>
      <c r="B155" s="15" t="s">
        <v>394</v>
      </c>
      <c r="C155" s="15" t="s">
        <v>200</v>
      </c>
      <c r="D155" s="15" t="s">
        <v>45</v>
      </c>
      <c r="E155" s="15" t="s">
        <v>406</v>
      </c>
      <c r="F155" s="8" t="s">
        <v>283</v>
      </c>
      <c r="G155" s="4">
        <v>1</v>
      </c>
      <c r="H155" s="6"/>
      <c r="I155" s="6">
        <f t="shared" si="39"/>
        <v>0</v>
      </c>
      <c r="J155" s="6">
        <f t="shared" si="40"/>
        <v>0</v>
      </c>
    </row>
    <row r="156" spans="1:10" s="14" customFormat="1" ht="22.5" customHeight="1" x14ac:dyDescent="0.2">
      <c r="A156" s="15" t="s">
        <v>112</v>
      </c>
      <c r="B156" s="15" t="s">
        <v>388</v>
      </c>
      <c r="C156" s="15" t="s">
        <v>200</v>
      </c>
      <c r="D156" s="15" t="s">
        <v>507</v>
      </c>
      <c r="E156" s="15" t="s">
        <v>406</v>
      </c>
      <c r="F156" s="8" t="s">
        <v>283</v>
      </c>
      <c r="G156" s="4">
        <v>7</v>
      </c>
      <c r="H156" s="6"/>
      <c r="I156" s="6">
        <f t="shared" si="39"/>
        <v>0</v>
      </c>
      <c r="J156" s="6">
        <f t="shared" si="40"/>
        <v>0</v>
      </c>
    </row>
    <row r="157" spans="1:10" s="14" customFormat="1" ht="30" customHeight="1" x14ac:dyDescent="0.2">
      <c r="A157" s="15" t="s">
        <v>113</v>
      </c>
      <c r="B157" s="15" t="s">
        <v>306</v>
      </c>
      <c r="C157" s="15" t="s">
        <v>200</v>
      </c>
      <c r="D157" s="15" t="s">
        <v>57</v>
      </c>
      <c r="E157" s="15" t="s">
        <v>406</v>
      </c>
      <c r="F157" s="8" t="s">
        <v>283</v>
      </c>
      <c r="G157" s="4">
        <v>1</v>
      </c>
      <c r="H157" s="6"/>
      <c r="I157" s="6">
        <f t="shared" si="39"/>
        <v>0</v>
      </c>
      <c r="J157" s="6">
        <f t="shared" si="40"/>
        <v>0</v>
      </c>
    </row>
    <row r="158" spans="1:10" s="14" customFormat="1" ht="30" customHeight="1" x14ac:dyDescent="0.2">
      <c r="A158" s="15" t="s">
        <v>114</v>
      </c>
      <c r="B158" s="15" t="s">
        <v>308</v>
      </c>
      <c r="C158" s="15" t="s">
        <v>200</v>
      </c>
      <c r="D158" s="15" t="s">
        <v>104</v>
      </c>
      <c r="E158" s="15" t="s">
        <v>406</v>
      </c>
      <c r="F158" s="8" t="s">
        <v>283</v>
      </c>
      <c r="G158" s="4">
        <v>6</v>
      </c>
      <c r="H158" s="6"/>
      <c r="I158" s="6">
        <f t="shared" si="39"/>
        <v>0</v>
      </c>
      <c r="J158" s="6">
        <f t="shared" si="40"/>
        <v>0</v>
      </c>
    </row>
    <row r="159" spans="1:10" s="14" customFormat="1" ht="30" customHeight="1" x14ac:dyDescent="0.2">
      <c r="A159" s="15" t="s">
        <v>115</v>
      </c>
      <c r="B159" s="15" t="s">
        <v>226</v>
      </c>
      <c r="C159" s="15" t="s">
        <v>44</v>
      </c>
      <c r="D159" s="15" t="s">
        <v>166</v>
      </c>
      <c r="E159" s="15" t="s">
        <v>406</v>
      </c>
      <c r="F159" s="8" t="s">
        <v>283</v>
      </c>
      <c r="G159" s="4">
        <v>15</v>
      </c>
      <c r="H159" s="6"/>
      <c r="I159" s="6">
        <f t="shared" si="39"/>
        <v>0</v>
      </c>
      <c r="J159" s="6">
        <f t="shared" si="40"/>
        <v>0</v>
      </c>
    </row>
    <row r="160" spans="1:10" s="14" customFormat="1" ht="15" customHeight="1" x14ac:dyDescent="0.2">
      <c r="A160" s="11" t="s">
        <v>273</v>
      </c>
      <c r="B160" s="11"/>
      <c r="C160" s="11"/>
      <c r="D160" s="11" t="s">
        <v>169</v>
      </c>
      <c r="E160" s="11"/>
      <c r="F160" s="11"/>
      <c r="G160" s="1"/>
      <c r="H160" s="2"/>
      <c r="I160" s="2"/>
      <c r="J160" s="2">
        <f>SUM(J161:J169)</f>
        <v>0</v>
      </c>
    </row>
    <row r="161" spans="1:10" s="14" customFormat="1" ht="15" customHeight="1" x14ac:dyDescent="0.2">
      <c r="A161" s="15" t="s">
        <v>399</v>
      </c>
      <c r="B161" s="15" t="s">
        <v>88</v>
      </c>
      <c r="C161" s="15" t="s">
        <v>200</v>
      </c>
      <c r="D161" s="15" t="s">
        <v>340</v>
      </c>
      <c r="E161" s="15" t="s">
        <v>406</v>
      </c>
      <c r="F161" s="8" t="s">
        <v>283</v>
      </c>
      <c r="G161" s="4">
        <v>5</v>
      </c>
      <c r="H161" s="6"/>
      <c r="I161" s="6">
        <f t="shared" ref="I161:I169" si="41">H161*(1.277)</f>
        <v>0</v>
      </c>
      <c r="J161" s="6">
        <f t="shared" ref="J161:J169" si="42">G161*I161</f>
        <v>0</v>
      </c>
    </row>
    <row r="162" spans="1:10" s="14" customFormat="1" ht="22.5" customHeight="1" x14ac:dyDescent="0.2">
      <c r="A162" s="15" t="s">
        <v>400</v>
      </c>
      <c r="B162" s="15" t="s">
        <v>208</v>
      </c>
      <c r="C162" s="15" t="s">
        <v>44</v>
      </c>
      <c r="D162" s="15" t="s">
        <v>222</v>
      </c>
      <c r="E162" s="15" t="s">
        <v>406</v>
      </c>
      <c r="F162" s="8" t="s">
        <v>240</v>
      </c>
      <c r="G162" s="4">
        <v>1</v>
      </c>
      <c r="H162" s="6"/>
      <c r="I162" s="6">
        <f t="shared" si="41"/>
        <v>0</v>
      </c>
      <c r="J162" s="6">
        <f t="shared" si="42"/>
        <v>0</v>
      </c>
    </row>
    <row r="163" spans="1:10" s="14" customFormat="1" ht="22.5" customHeight="1" x14ac:dyDescent="0.2">
      <c r="A163" s="15" t="s">
        <v>402</v>
      </c>
      <c r="B163" s="15" t="s">
        <v>14</v>
      </c>
      <c r="C163" s="15" t="s">
        <v>200</v>
      </c>
      <c r="D163" s="15" t="s">
        <v>231</v>
      </c>
      <c r="E163" s="15" t="s">
        <v>406</v>
      </c>
      <c r="F163" s="8" t="s">
        <v>52</v>
      </c>
      <c r="G163" s="4">
        <v>24</v>
      </c>
      <c r="H163" s="6"/>
      <c r="I163" s="6">
        <f t="shared" si="41"/>
        <v>0</v>
      </c>
      <c r="J163" s="6">
        <f t="shared" si="42"/>
        <v>0</v>
      </c>
    </row>
    <row r="164" spans="1:10" s="14" customFormat="1" ht="22.5" customHeight="1" x14ac:dyDescent="0.2">
      <c r="A164" s="15" t="s">
        <v>404</v>
      </c>
      <c r="B164" s="15" t="s">
        <v>403</v>
      </c>
      <c r="C164" s="15" t="s">
        <v>200</v>
      </c>
      <c r="D164" s="15" t="s">
        <v>188</v>
      </c>
      <c r="E164" s="15" t="s">
        <v>406</v>
      </c>
      <c r="F164" s="8" t="s">
        <v>52</v>
      </c>
      <c r="G164" s="4">
        <v>21</v>
      </c>
      <c r="H164" s="6"/>
      <c r="I164" s="6">
        <f t="shared" si="41"/>
        <v>0</v>
      </c>
      <c r="J164" s="6">
        <f t="shared" si="42"/>
        <v>0</v>
      </c>
    </row>
    <row r="165" spans="1:10" s="14" customFormat="1" ht="15" customHeight="1" x14ac:dyDescent="0.2">
      <c r="A165" s="15" t="s">
        <v>405</v>
      </c>
      <c r="B165" s="15" t="s">
        <v>227</v>
      </c>
      <c r="C165" s="15" t="s">
        <v>44</v>
      </c>
      <c r="D165" s="15" t="s">
        <v>326</v>
      </c>
      <c r="E165" s="15" t="s">
        <v>488</v>
      </c>
      <c r="F165" s="8" t="s">
        <v>283</v>
      </c>
      <c r="G165" s="4">
        <v>12</v>
      </c>
      <c r="H165" s="6"/>
      <c r="I165" s="6">
        <f t="shared" si="41"/>
        <v>0</v>
      </c>
      <c r="J165" s="6">
        <f t="shared" si="42"/>
        <v>0</v>
      </c>
    </row>
    <row r="166" spans="1:10" s="14" customFormat="1" ht="15" customHeight="1" x14ac:dyDescent="0.2">
      <c r="A166" s="15" t="s">
        <v>407</v>
      </c>
      <c r="B166" s="15" t="s">
        <v>228</v>
      </c>
      <c r="C166" s="15" t="s">
        <v>44</v>
      </c>
      <c r="D166" s="15" t="s">
        <v>94</v>
      </c>
      <c r="E166" s="15" t="s">
        <v>488</v>
      </c>
      <c r="F166" s="8" t="s">
        <v>283</v>
      </c>
      <c r="G166" s="4">
        <v>12</v>
      </c>
      <c r="H166" s="6"/>
      <c r="I166" s="6">
        <f t="shared" si="41"/>
        <v>0</v>
      </c>
      <c r="J166" s="6">
        <f t="shared" si="42"/>
        <v>0</v>
      </c>
    </row>
    <row r="167" spans="1:10" s="14" customFormat="1" ht="22.5" customHeight="1" x14ac:dyDescent="0.2">
      <c r="A167" s="15" t="s">
        <v>408</v>
      </c>
      <c r="B167" s="15" t="s">
        <v>25</v>
      </c>
      <c r="C167" s="15" t="s">
        <v>200</v>
      </c>
      <c r="D167" s="15" t="s">
        <v>151</v>
      </c>
      <c r="E167" s="15" t="s">
        <v>406</v>
      </c>
      <c r="F167" s="8" t="s">
        <v>283</v>
      </c>
      <c r="G167" s="4">
        <v>5</v>
      </c>
      <c r="H167" s="6"/>
      <c r="I167" s="6">
        <f t="shared" si="41"/>
        <v>0</v>
      </c>
      <c r="J167" s="6">
        <f t="shared" si="42"/>
        <v>0</v>
      </c>
    </row>
    <row r="168" spans="1:10" s="14" customFormat="1" ht="15" customHeight="1" x14ac:dyDescent="0.2">
      <c r="A168" s="15" t="s">
        <v>409</v>
      </c>
      <c r="B168" s="15" t="s">
        <v>84</v>
      </c>
      <c r="C168" s="15" t="s">
        <v>200</v>
      </c>
      <c r="D168" s="15" t="s">
        <v>431</v>
      </c>
      <c r="E168" s="15" t="s">
        <v>505</v>
      </c>
      <c r="F168" s="8" t="s">
        <v>283</v>
      </c>
      <c r="G168" s="4">
        <v>5</v>
      </c>
      <c r="H168" s="6"/>
      <c r="I168" s="6">
        <f t="shared" si="41"/>
        <v>0</v>
      </c>
      <c r="J168" s="6">
        <f t="shared" si="42"/>
        <v>0</v>
      </c>
    </row>
    <row r="169" spans="1:10" s="14" customFormat="1" ht="30" customHeight="1" x14ac:dyDescent="0.2">
      <c r="A169" s="15" t="s">
        <v>410</v>
      </c>
      <c r="B169" s="15" t="s">
        <v>476</v>
      </c>
      <c r="C169" s="15" t="s">
        <v>200</v>
      </c>
      <c r="D169" s="15" t="s">
        <v>165</v>
      </c>
      <c r="E169" s="15" t="s">
        <v>406</v>
      </c>
      <c r="F169" s="8" t="s">
        <v>52</v>
      </c>
      <c r="G169" s="4">
        <v>18</v>
      </c>
      <c r="H169" s="6"/>
      <c r="I169" s="6">
        <f t="shared" si="41"/>
        <v>0</v>
      </c>
      <c r="J169" s="6">
        <f t="shared" si="42"/>
        <v>0</v>
      </c>
    </row>
    <row r="170" spans="1:10" s="14" customFormat="1" ht="15" customHeight="1" x14ac:dyDescent="0.2">
      <c r="A170" s="11" t="s">
        <v>274</v>
      </c>
      <c r="B170" s="11"/>
      <c r="C170" s="11"/>
      <c r="D170" s="11" t="s">
        <v>11</v>
      </c>
      <c r="E170" s="11"/>
      <c r="F170" s="11"/>
      <c r="G170" s="1"/>
      <c r="H170" s="2"/>
      <c r="I170" s="2"/>
      <c r="J170" s="2">
        <f>J171+J176</f>
        <v>0</v>
      </c>
    </row>
    <row r="171" spans="1:10" s="14" customFormat="1" ht="15" customHeight="1" x14ac:dyDescent="0.2">
      <c r="A171" s="11" t="s">
        <v>344</v>
      </c>
      <c r="B171" s="11"/>
      <c r="C171" s="11"/>
      <c r="D171" s="11" t="s">
        <v>500</v>
      </c>
      <c r="E171" s="11"/>
      <c r="F171" s="11"/>
      <c r="G171" s="1"/>
      <c r="H171" s="2"/>
      <c r="I171" s="2"/>
      <c r="J171" s="2">
        <f>SUM(J172:J175)</f>
        <v>0</v>
      </c>
    </row>
    <row r="172" spans="1:10" s="14" customFormat="1" ht="15" customHeight="1" x14ac:dyDescent="0.2">
      <c r="A172" s="15" t="s">
        <v>79</v>
      </c>
      <c r="B172" s="15" t="s">
        <v>396</v>
      </c>
      <c r="C172" s="15" t="s">
        <v>100</v>
      </c>
      <c r="D172" s="15" t="s">
        <v>144</v>
      </c>
      <c r="E172" s="15" t="s">
        <v>100</v>
      </c>
      <c r="F172" s="8" t="s">
        <v>147</v>
      </c>
      <c r="G172" s="4">
        <v>2</v>
      </c>
      <c r="H172" s="6"/>
      <c r="I172" s="6">
        <f t="shared" ref="I172:I175" si="43">H172*(1.277)</f>
        <v>0</v>
      </c>
      <c r="J172" s="6">
        <f t="shared" ref="J172:J175" si="44">G172*I172</f>
        <v>0</v>
      </c>
    </row>
    <row r="173" spans="1:10" s="14" customFormat="1" ht="15" customHeight="1" x14ac:dyDescent="0.2">
      <c r="A173" s="15" t="s">
        <v>80</v>
      </c>
      <c r="B173" s="15" t="s">
        <v>145</v>
      </c>
      <c r="C173" s="15" t="s">
        <v>100</v>
      </c>
      <c r="D173" s="15" t="s">
        <v>86</v>
      </c>
      <c r="E173" s="15" t="s">
        <v>100</v>
      </c>
      <c r="F173" s="8" t="s">
        <v>509</v>
      </c>
      <c r="G173" s="4">
        <v>1</v>
      </c>
      <c r="H173" s="6"/>
      <c r="I173" s="6">
        <f t="shared" si="43"/>
        <v>0</v>
      </c>
      <c r="J173" s="6">
        <f t="shared" si="44"/>
        <v>0</v>
      </c>
    </row>
    <row r="174" spans="1:10" s="14" customFormat="1" ht="15" customHeight="1" x14ac:dyDescent="0.2">
      <c r="A174" s="15" t="s">
        <v>81</v>
      </c>
      <c r="B174" s="15" t="s">
        <v>146</v>
      </c>
      <c r="C174" s="15" t="s">
        <v>100</v>
      </c>
      <c r="D174" s="15" t="s">
        <v>459</v>
      </c>
      <c r="E174" s="15" t="s">
        <v>100</v>
      </c>
      <c r="F174" s="8" t="s">
        <v>509</v>
      </c>
      <c r="G174" s="4">
        <v>1</v>
      </c>
      <c r="H174" s="6"/>
      <c r="I174" s="6">
        <f t="shared" si="43"/>
        <v>0</v>
      </c>
      <c r="J174" s="6">
        <f t="shared" si="44"/>
        <v>0</v>
      </c>
    </row>
    <row r="175" spans="1:10" s="14" customFormat="1" ht="15" customHeight="1" x14ac:dyDescent="0.2">
      <c r="A175" s="15" t="s">
        <v>82</v>
      </c>
      <c r="B175" s="15" t="s">
        <v>158</v>
      </c>
      <c r="C175" s="15" t="s">
        <v>100</v>
      </c>
      <c r="D175" s="15" t="s">
        <v>133</v>
      </c>
      <c r="E175" s="15" t="s">
        <v>100</v>
      </c>
      <c r="F175" s="8" t="s">
        <v>509</v>
      </c>
      <c r="G175" s="4">
        <v>1</v>
      </c>
      <c r="H175" s="6"/>
      <c r="I175" s="6">
        <f t="shared" si="43"/>
        <v>0</v>
      </c>
      <c r="J175" s="6">
        <f t="shared" si="44"/>
        <v>0</v>
      </c>
    </row>
    <row r="176" spans="1:10" s="14" customFormat="1" ht="15" customHeight="1" x14ac:dyDescent="0.2">
      <c r="A176" s="11" t="s">
        <v>345</v>
      </c>
      <c r="B176" s="11"/>
      <c r="C176" s="11"/>
      <c r="D176" s="11" t="s">
        <v>163</v>
      </c>
      <c r="E176" s="11"/>
      <c r="F176" s="11"/>
      <c r="G176" s="1"/>
      <c r="H176" s="2"/>
      <c r="I176" s="2"/>
      <c r="J176" s="2">
        <f>SUM(J177:J179)</f>
        <v>0</v>
      </c>
    </row>
    <row r="177" spans="1:10" s="14" customFormat="1" ht="37.5" customHeight="1" x14ac:dyDescent="0.2">
      <c r="A177" s="15" t="s">
        <v>522</v>
      </c>
      <c r="B177" s="15" t="s">
        <v>135</v>
      </c>
      <c r="C177" s="15" t="s">
        <v>200</v>
      </c>
      <c r="D177" s="15" t="s">
        <v>335</v>
      </c>
      <c r="E177" s="15" t="s">
        <v>39</v>
      </c>
      <c r="F177" s="8" t="s">
        <v>147</v>
      </c>
      <c r="G177" s="4">
        <v>147</v>
      </c>
      <c r="H177" s="6"/>
      <c r="I177" s="6">
        <f t="shared" ref="I177:I179" si="45">H177*(1.277)</f>
        <v>0</v>
      </c>
      <c r="J177" s="6">
        <f t="shared" ref="J177:J179" si="46">G177*I177</f>
        <v>0</v>
      </c>
    </row>
    <row r="178" spans="1:10" s="14" customFormat="1" ht="22.5" customHeight="1" x14ac:dyDescent="0.2">
      <c r="A178" s="15" t="s">
        <v>523</v>
      </c>
      <c r="B178" s="15" t="s">
        <v>107</v>
      </c>
      <c r="C178" s="15" t="s">
        <v>200</v>
      </c>
      <c r="D178" s="15" t="s">
        <v>205</v>
      </c>
      <c r="E178" s="15" t="s">
        <v>487</v>
      </c>
      <c r="F178" s="8" t="s">
        <v>147</v>
      </c>
      <c r="G178" s="4">
        <v>4</v>
      </c>
      <c r="H178" s="6"/>
      <c r="I178" s="6">
        <f t="shared" si="45"/>
        <v>0</v>
      </c>
      <c r="J178" s="6">
        <f t="shared" si="46"/>
        <v>0</v>
      </c>
    </row>
    <row r="179" spans="1:10" s="14" customFormat="1" ht="15" customHeight="1" x14ac:dyDescent="0.2">
      <c r="A179" s="15" t="s">
        <v>524</v>
      </c>
      <c r="B179" s="15" t="s">
        <v>401</v>
      </c>
      <c r="C179" s="15" t="s">
        <v>200</v>
      </c>
      <c r="D179" s="15" t="s">
        <v>70</v>
      </c>
      <c r="E179" s="15" t="s">
        <v>152</v>
      </c>
      <c r="F179" s="8" t="s">
        <v>148</v>
      </c>
      <c r="G179" s="4">
        <v>0.28999999999999998</v>
      </c>
      <c r="H179" s="6"/>
      <c r="I179" s="6">
        <f t="shared" si="45"/>
        <v>0</v>
      </c>
      <c r="J179" s="6">
        <f t="shared" si="46"/>
        <v>0</v>
      </c>
    </row>
    <row r="180" spans="1:10" s="14" customFormat="1" ht="15" customHeight="1" x14ac:dyDescent="0.2">
      <c r="A180" s="11" t="s">
        <v>275</v>
      </c>
      <c r="B180" s="11"/>
      <c r="C180" s="11"/>
      <c r="D180" s="11" t="s">
        <v>289</v>
      </c>
      <c r="E180" s="11"/>
      <c r="F180" s="11"/>
      <c r="G180" s="1"/>
      <c r="H180" s="2"/>
      <c r="I180" s="2"/>
      <c r="J180" s="2">
        <f>SUM(J181:J182)</f>
        <v>0</v>
      </c>
    </row>
    <row r="181" spans="1:10" s="14" customFormat="1" ht="15" customHeight="1" x14ac:dyDescent="0.2">
      <c r="A181" s="15" t="s">
        <v>277</v>
      </c>
      <c r="B181" s="15" t="s">
        <v>223</v>
      </c>
      <c r="C181" s="15" t="s">
        <v>200</v>
      </c>
      <c r="D181" s="15" t="s">
        <v>391</v>
      </c>
      <c r="E181" s="15" t="s">
        <v>180</v>
      </c>
      <c r="F181" s="8" t="s">
        <v>283</v>
      </c>
      <c r="G181" s="4">
        <v>1</v>
      </c>
      <c r="H181" s="6"/>
      <c r="I181" s="6">
        <f t="shared" ref="I181:I182" si="47">H181*(1.277)</f>
        <v>0</v>
      </c>
      <c r="J181" s="6">
        <f t="shared" ref="J181:J182" si="48">G181*I181</f>
        <v>0</v>
      </c>
    </row>
    <row r="182" spans="1:10" s="14" customFormat="1" ht="15" customHeight="1" x14ac:dyDescent="0.2">
      <c r="A182" s="15" t="s">
        <v>279</v>
      </c>
      <c r="B182" s="15" t="s">
        <v>122</v>
      </c>
      <c r="C182" s="15" t="s">
        <v>200</v>
      </c>
      <c r="D182" s="15" t="s">
        <v>119</v>
      </c>
      <c r="E182" s="15" t="s">
        <v>180</v>
      </c>
      <c r="F182" s="8" t="s">
        <v>147</v>
      </c>
      <c r="G182" s="4">
        <v>861.56</v>
      </c>
      <c r="H182" s="6"/>
      <c r="I182" s="6">
        <f t="shared" si="47"/>
        <v>0</v>
      </c>
      <c r="J182" s="6">
        <f t="shared" si="48"/>
        <v>0</v>
      </c>
    </row>
    <row r="183" spans="1:10" x14ac:dyDescent="0.25">
      <c r="A183" s="7"/>
      <c r="B183" s="7"/>
      <c r="C183" s="7"/>
      <c r="D183" s="7"/>
      <c r="E183" s="7"/>
      <c r="F183" s="19" t="s">
        <v>51</v>
      </c>
      <c r="G183" s="19"/>
      <c r="H183" s="20">
        <f>J5+J15+J18+J33+J38+J50+J53+J55+J60+J67+J76+J89+J101+J108+J122+J128+J160+J170+J180</f>
        <v>0</v>
      </c>
      <c r="I183" s="20"/>
      <c r="J183" s="20"/>
    </row>
    <row r="184" spans="1:10" ht="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ht="39.950000000000003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</sheetData>
  <mergeCells count="12">
    <mergeCell ref="F183:G183"/>
    <mergeCell ref="H183:J183"/>
    <mergeCell ref="A185:J185"/>
    <mergeCell ref="A3:J3"/>
    <mergeCell ref="A1:D1"/>
    <mergeCell ref="E1:F1"/>
    <mergeCell ref="G1:H1"/>
    <mergeCell ref="I1:J1"/>
    <mergeCell ref="A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PIM</cp:lastModifiedBy>
  <dcterms:created xsi:type="dcterms:W3CDTF">2018-06-11T14:01:59Z</dcterms:created>
  <dcterms:modified xsi:type="dcterms:W3CDTF">2018-07-10T14:11:19Z</dcterms:modified>
</cp:coreProperties>
</file>